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mallari\Desktop\Transfer Files\"/>
    </mc:Choice>
  </mc:AlternateContent>
  <bookViews>
    <workbookView xWindow="0" yWindow="0" windowWidth="11010" windowHeight="7980" firstSheet="1" activeTab="8"/>
  </bookViews>
  <sheets>
    <sheet name="new rev form Existing" sheetId="9" r:id="rId1"/>
    <sheet name="new rev form KI" sheetId="10" r:id="rId2"/>
    <sheet name="SEAPORT" sheetId="1" r:id="rId3"/>
    <sheet name="TFCD" sheetId="2" r:id="rId4"/>
    <sheet name="AIRPORT" sheetId="3" r:id="rId5"/>
    <sheet name="BUSS. GRP." sheetId="4" r:id="rId6"/>
    <sheet name="LADD" sheetId="5" r:id="rId7"/>
    <sheet name="TOURISM" sheetId="7" r:id="rId8"/>
    <sheet name="OTHER DEPARTMENT" sheetId="8" r:id="rId9"/>
    <sheet name="list of SBMA Revenue Sources" sheetId="11" r:id="rId10"/>
  </sheets>
  <externalReferences>
    <externalReference r:id="rId11"/>
    <externalReference r:id="rId12"/>
  </externalReferences>
  <definedNames>
    <definedName name="_xlnm.Print_Area" localSheetId="4">AIRPORT!$A$1:$AR$33</definedName>
    <definedName name="_xlnm.Print_Area" localSheetId="5">'BUSS. GRP.'!$A$1:$AZ$75</definedName>
    <definedName name="_xlnm.Print_Area" localSheetId="6">LADD!$A$1:$AO$54</definedName>
    <definedName name="_xlnm.Print_Area" localSheetId="8">'OTHER DEPARTMENT'!$A$1:$AJ$48</definedName>
    <definedName name="_xlnm.Print_Area" localSheetId="2">SEAPORT!$A$2:$AZ$72</definedName>
    <definedName name="_xlnm.Print_Area" localSheetId="3">TFCD!$A$1:$AZ$48</definedName>
    <definedName name="_xlnm.Print_Area" localSheetId="7">TOURISM!$B$1:$AJ$44</definedName>
    <definedName name="_xlnm.Print_Titles" localSheetId="4">AIRPORT!$A:$C</definedName>
    <definedName name="_xlnm.Print_Titles" localSheetId="5">'BUSS. GRP.'!$A:$C</definedName>
    <definedName name="_xlnm.Print_Titles" localSheetId="2">SEAPORT!$A:$C</definedName>
    <definedName name="_xlnm.Print_Titles" localSheetId="3">TFCD!$A:$C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4" i="4" l="1"/>
  <c r="AX64" i="4"/>
  <c r="AW64" i="4"/>
  <c r="AV64" i="4"/>
  <c r="AU64" i="4"/>
  <c r="AS64" i="4"/>
  <c r="AQ64" i="4"/>
  <c r="AP64" i="4"/>
  <c r="AO64" i="4"/>
  <c r="AN64" i="4"/>
  <c r="AL64" i="4"/>
  <c r="AJ64" i="4"/>
  <c r="AI64" i="4"/>
  <c r="AH64" i="4"/>
  <c r="AG64" i="4"/>
  <c r="AE64" i="4"/>
  <c r="AC64" i="4"/>
  <c r="AB64" i="4"/>
  <c r="AA64" i="4"/>
  <c r="Z64" i="4"/>
  <c r="S64" i="4"/>
  <c r="Q64" i="4"/>
  <c r="P64" i="4"/>
  <c r="O64" i="4"/>
  <c r="N64" i="4"/>
  <c r="L64" i="4"/>
  <c r="K64" i="4"/>
  <c r="J64" i="4"/>
  <c r="I64" i="4"/>
  <c r="G64" i="4"/>
  <c r="F64" i="4"/>
  <c r="E64" i="4"/>
  <c r="D64" i="4"/>
  <c r="AZ62" i="4"/>
  <c r="AX62" i="4"/>
  <c r="AW62" i="4"/>
  <c r="AV62" i="4"/>
  <c r="AU62" i="4"/>
  <c r="AS62" i="4"/>
  <c r="AQ62" i="4"/>
  <c r="AP62" i="4"/>
  <c r="AO62" i="4"/>
  <c r="AN62" i="4"/>
  <c r="AL62" i="4"/>
  <c r="AJ62" i="4"/>
  <c r="AI62" i="4"/>
  <c r="AH62" i="4"/>
  <c r="AG62" i="4"/>
  <c r="AE62" i="4"/>
  <c r="AC62" i="4"/>
  <c r="AB62" i="4"/>
  <c r="AA62" i="4"/>
  <c r="Z62" i="4"/>
  <c r="X62" i="4"/>
  <c r="V62" i="4"/>
  <c r="U62" i="4"/>
  <c r="T62" i="4"/>
  <c r="S62" i="4"/>
  <c r="Q62" i="4"/>
  <c r="P62" i="4"/>
  <c r="O62" i="4"/>
  <c r="N62" i="4"/>
  <c r="L62" i="4"/>
  <c r="K62" i="4"/>
  <c r="J62" i="4"/>
  <c r="I62" i="4"/>
  <c r="G62" i="4"/>
  <c r="F62" i="4"/>
  <c r="E62" i="4"/>
  <c r="D62" i="4"/>
  <c r="AZ61" i="4"/>
  <c r="AZ60" i="4"/>
  <c r="AZ59" i="4"/>
  <c r="AZ58" i="4"/>
  <c r="AZ57" i="4"/>
  <c r="AZ56" i="4"/>
  <c r="AZ55" i="4"/>
  <c r="AZ54" i="4"/>
  <c r="AZ53" i="4"/>
  <c r="AZ52" i="4"/>
  <c r="AZ51" i="4"/>
  <c r="AZ50" i="4"/>
  <c r="AZ49" i="4"/>
  <c r="AZ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S61" i="4"/>
  <c r="AS60" i="4"/>
  <c r="AS59" i="4"/>
  <c r="AS58" i="4"/>
  <c r="AS57" i="4"/>
  <c r="AS56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L61" i="4"/>
  <c r="AL60" i="4"/>
  <c r="AL59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9" i="11"/>
  <c r="H9" i="11"/>
  <c r="I9" i="11"/>
  <c r="K9" i="11"/>
  <c r="K11" i="11" s="1"/>
  <c r="L9" i="11"/>
  <c r="M9" i="11" s="1"/>
  <c r="G10" i="11"/>
  <c r="G11" i="11" s="1"/>
  <c r="H10" i="11"/>
  <c r="I10" i="11" s="1"/>
  <c r="K10" i="11"/>
  <c r="L10" i="11"/>
  <c r="L11" i="11" s="1"/>
  <c r="M10" i="11"/>
  <c r="G14" i="11"/>
  <c r="G17" i="11" s="1"/>
  <c r="H14" i="11"/>
  <c r="I14" i="11" s="1"/>
  <c r="K14" i="11"/>
  <c r="L14" i="11"/>
  <c r="L17" i="11" s="1"/>
  <c r="M17" i="11" s="1"/>
  <c r="M14" i="11"/>
  <c r="G15" i="11"/>
  <c r="H15" i="11"/>
  <c r="K15" i="11"/>
  <c r="L15" i="11"/>
  <c r="G16" i="11"/>
  <c r="H16" i="11"/>
  <c r="K16" i="11"/>
  <c r="L16" i="11"/>
  <c r="K17" i="11"/>
  <c r="G20" i="11"/>
  <c r="G29" i="11" s="1"/>
  <c r="H20" i="11"/>
  <c r="I20" i="11" s="1"/>
  <c r="K20" i="11"/>
  <c r="L20" i="11"/>
  <c r="L29" i="11" s="1"/>
  <c r="M29" i="11" s="1"/>
  <c r="M20" i="11"/>
  <c r="G21" i="11"/>
  <c r="H21" i="11"/>
  <c r="I21" i="11"/>
  <c r="K21" i="11"/>
  <c r="L21" i="11"/>
  <c r="M21" i="11" s="1"/>
  <c r="G22" i="11"/>
  <c r="H22" i="11"/>
  <c r="I22" i="11" s="1"/>
  <c r="K22" i="11"/>
  <c r="L22" i="11"/>
  <c r="M22" i="11"/>
  <c r="G23" i="11"/>
  <c r="H23" i="11"/>
  <c r="I23" i="11"/>
  <c r="K23" i="11"/>
  <c r="L23" i="11"/>
  <c r="M23" i="11" s="1"/>
  <c r="G24" i="11"/>
  <c r="H24" i="11"/>
  <c r="I24" i="11" s="1"/>
  <c r="K24" i="11"/>
  <c r="L24" i="11"/>
  <c r="M24" i="11"/>
  <c r="G25" i="11"/>
  <c r="H25" i="11"/>
  <c r="I25" i="11"/>
  <c r="K25" i="11"/>
  <c r="L25" i="11"/>
  <c r="M25" i="11" s="1"/>
  <c r="G26" i="11"/>
  <c r="H26" i="11"/>
  <c r="I26" i="11" s="1"/>
  <c r="K26" i="11"/>
  <c r="L26" i="11"/>
  <c r="M26" i="11"/>
  <c r="G27" i="11"/>
  <c r="H27" i="11"/>
  <c r="K27" i="11"/>
  <c r="L27" i="11"/>
  <c r="G28" i="11"/>
  <c r="H28" i="11"/>
  <c r="K28" i="11"/>
  <c r="L28" i="11"/>
  <c r="K29" i="11"/>
  <c r="G32" i="11"/>
  <c r="G35" i="11" s="1"/>
  <c r="H32" i="11"/>
  <c r="I32" i="11" s="1"/>
  <c r="K32" i="11"/>
  <c r="L32" i="11"/>
  <c r="L35" i="11" s="1"/>
  <c r="M35" i="11" s="1"/>
  <c r="M32" i="11"/>
  <c r="G33" i="11"/>
  <c r="H33" i="11"/>
  <c r="I33" i="11"/>
  <c r="K33" i="11"/>
  <c r="L33" i="11"/>
  <c r="M33" i="11" s="1"/>
  <c r="G34" i="11"/>
  <c r="H34" i="11"/>
  <c r="I34" i="11" s="1"/>
  <c r="K34" i="11"/>
  <c r="L34" i="11"/>
  <c r="M34" i="11"/>
  <c r="K35" i="11"/>
  <c r="G38" i="11"/>
  <c r="K38" i="11"/>
  <c r="G39" i="11"/>
  <c r="H39" i="11"/>
  <c r="K39" i="11"/>
  <c r="L39" i="11"/>
  <c r="G42" i="11"/>
  <c r="H42" i="11"/>
  <c r="I42" i="11"/>
  <c r="K42" i="11"/>
  <c r="L42" i="11"/>
  <c r="M42" i="11" s="1"/>
  <c r="G43" i="11"/>
  <c r="G63" i="11" s="1"/>
  <c r="H43" i="11"/>
  <c r="I43" i="11" s="1"/>
  <c r="K43" i="11"/>
  <c r="L43" i="11"/>
  <c r="M43" i="11"/>
  <c r="G44" i="11"/>
  <c r="H44" i="11"/>
  <c r="I44" i="11"/>
  <c r="K44" i="11"/>
  <c r="L44" i="11"/>
  <c r="M44" i="11" s="1"/>
  <c r="G45" i="11"/>
  <c r="H45" i="11"/>
  <c r="I45" i="11" s="1"/>
  <c r="K45" i="11"/>
  <c r="L45" i="11"/>
  <c r="M45" i="11"/>
  <c r="G46" i="11"/>
  <c r="H46" i="11"/>
  <c r="I46" i="11"/>
  <c r="K46" i="11"/>
  <c r="L46" i="11"/>
  <c r="M46" i="11" s="1"/>
  <c r="G47" i="11"/>
  <c r="H47" i="11"/>
  <c r="I47" i="11" s="1"/>
  <c r="K47" i="11"/>
  <c r="L47" i="11"/>
  <c r="M47" i="11"/>
  <c r="G48" i="11"/>
  <c r="H48" i="11"/>
  <c r="I48" i="11"/>
  <c r="K48" i="11"/>
  <c r="L48" i="11"/>
  <c r="M48" i="11" s="1"/>
  <c r="G49" i="11"/>
  <c r="H49" i="11"/>
  <c r="I49" i="11" s="1"/>
  <c r="K49" i="11"/>
  <c r="L49" i="11"/>
  <c r="M49" i="11"/>
  <c r="G50" i="11"/>
  <c r="H50" i="11"/>
  <c r="I50" i="11"/>
  <c r="K50" i="11"/>
  <c r="L50" i="11"/>
  <c r="M50" i="11" s="1"/>
  <c r="G51" i="11"/>
  <c r="H51" i="11"/>
  <c r="I51" i="11" s="1"/>
  <c r="K51" i="11"/>
  <c r="L51" i="11"/>
  <c r="M51" i="11"/>
  <c r="G52" i="11"/>
  <c r="H52" i="11"/>
  <c r="I52" i="11"/>
  <c r="K52" i="11"/>
  <c r="L52" i="11"/>
  <c r="M52" i="11" s="1"/>
  <c r="G53" i="11"/>
  <c r="H53" i="11"/>
  <c r="K53" i="11"/>
  <c r="L53" i="11"/>
  <c r="M53" i="11"/>
  <c r="G55" i="11"/>
  <c r="H55" i="11"/>
  <c r="H54" i="11" s="1"/>
  <c r="I54" i="11" s="1"/>
  <c r="I55" i="11"/>
  <c r="K55" i="11"/>
  <c r="L55" i="11"/>
  <c r="M55" i="11"/>
  <c r="G56" i="11"/>
  <c r="G54" i="11" s="1"/>
  <c r="H56" i="11"/>
  <c r="I56" i="11" s="1"/>
  <c r="K56" i="11"/>
  <c r="K54" i="11" s="1"/>
  <c r="K63" i="11" s="1"/>
  <c r="L56" i="11"/>
  <c r="M56" i="11" s="1"/>
  <c r="G57" i="11"/>
  <c r="H57" i="11"/>
  <c r="I57" i="11"/>
  <c r="K57" i="11"/>
  <c r="L57" i="11"/>
  <c r="M57" i="11"/>
  <c r="G58" i="11"/>
  <c r="H58" i="11"/>
  <c r="I58" i="11" s="1"/>
  <c r="K58" i="11"/>
  <c r="L58" i="11"/>
  <c r="M58" i="11" s="1"/>
  <c r="G59" i="11"/>
  <c r="H59" i="11"/>
  <c r="K59" i="11"/>
  <c r="L59" i="11"/>
  <c r="M59" i="11" s="1"/>
  <c r="G60" i="11"/>
  <c r="H60" i="11"/>
  <c r="K60" i="11"/>
  <c r="L60" i="11"/>
  <c r="G61" i="11"/>
  <c r="H61" i="11"/>
  <c r="K61" i="11"/>
  <c r="L61" i="11"/>
  <c r="G62" i="11"/>
  <c r="H62" i="11"/>
  <c r="I62" i="11" s="1"/>
  <c r="K62" i="11"/>
  <c r="L62" i="11"/>
  <c r="M62" i="11"/>
  <c r="G66" i="11"/>
  <c r="K66" i="11"/>
  <c r="G67" i="11"/>
  <c r="H67" i="11"/>
  <c r="K67" i="11"/>
  <c r="L67" i="11"/>
  <c r="G70" i="11"/>
  <c r="H70" i="11"/>
  <c r="I70" i="11"/>
  <c r="K70" i="11"/>
  <c r="L70" i="11"/>
  <c r="M70" i="11" s="1"/>
  <c r="G71" i="11"/>
  <c r="G80" i="11" s="1"/>
  <c r="H71" i="11"/>
  <c r="H80" i="11" s="1"/>
  <c r="I80" i="11" s="1"/>
  <c r="K71" i="11"/>
  <c r="L71" i="11"/>
  <c r="M71" i="11"/>
  <c r="G72" i="11"/>
  <c r="H72" i="11"/>
  <c r="K72" i="11"/>
  <c r="L72" i="11"/>
  <c r="L80" i="11" s="1"/>
  <c r="M80" i="11" s="1"/>
  <c r="M72" i="11"/>
  <c r="G73" i="11"/>
  <c r="H73" i="11"/>
  <c r="I73" i="11"/>
  <c r="K73" i="11"/>
  <c r="L73" i="11"/>
  <c r="M73" i="11" s="1"/>
  <c r="G74" i="11"/>
  <c r="H74" i="11"/>
  <c r="I74" i="11" s="1"/>
  <c r="K74" i="11"/>
  <c r="L74" i="11"/>
  <c r="M74" i="11"/>
  <c r="G75" i="11"/>
  <c r="H75" i="11"/>
  <c r="I75" i="11"/>
  <c r="K75" i="11"/>
  <c r="L75" i="11"/>
  <c r="M75" i="11" s="1"/>
  <c r="G76" i="11"/>
  <c r="H76" i="11"/>
  <c r="K76" i="11"/>
  <c r="L76" i="11"/>
  <c r="M76" i="11"/>
  <c r="G77" i="11"/>
  <c r="H77" i="11"/>
  <c r="I77" i="11" s="1"/>
  <c r="K77" i="11"/>
  <c r="L77" i="11"/>
  <c r="M77" i="11" s="1"/>
  <c r="G78" i="11"/>
  <c r="H78" i="11"/>
  <c r="I78" i="11"/>
  <c r="K78" i="11"/>
  <c r="L78" i="11"/>
  <c r="M78" i="11"/>
  <c r="G79" i="11"/>
  <c r="H79" i="11"/>
  <c r="K79" i="11"/>
  <c r="L79" i="11"/>
  <c r="M79" i="11"/>
  <c r="K80" i="11"/>
  <c r="G83" i="11"/>
  <c r="K83" i="11"/>
  <c r="G84" i="11"/>
  <c r="H84" i="11"/>
  <c r="K84" i="11"/>
  <c r="L84" i="11"/>
  <c r="G86" i="11"/>
  <c r="H86" i="11"/>
  <c r="I86" i="11"/>
  <c r="K86" i="11"/>
  <c r="K103" i="11" s="1"/>
  <c r="K106" i="11" s="1"/>
  <c r="K109" i="11" s="1"/>
  <c r="L86" i="11"/>
  <c r="M86" i="11" s="1"/>
  <c r="G87" i="11"/>
  <c r="H87" i="11"/>
  <c r="I87" i="11" s="1"/>
  <c r="K87" i="11"/>
  <c r="L87" i="11"/>
  <c r="M87" i="11"/>
  <c r="G88" i="11"/>
  <c r="H88" i="11"/>
  <c r="I88" i="11"/>
  <c r="K88" i="11"/>
  <c r="L88" i="11"/>
  <c r="M88" i="11" s="1"/>
  <c r="G89" i="11"/>
  <c r="H89" i="11"/>
  <c r="I89" i="11" s="1"/>
  <c r="K89" i="11"/>
  <c r="L89" i="11"/>
  <c r="M89" i="11"/>
  <c r="G90" i="11"/>
  <c r="H90" i="11"/>
  <c r="I90" i="11"/>
  <c r="K90" i="11"/>
  <c r="L90" i="11"/>
  <c r="M90" i="11" s="1"/>
  <c r="G91" i="11"/>
  <c r="H91" i="11"/>
  <c r="I91" i="11" s="1"/>
  <c r="K91" i="11"/>
  <c r="L91" i="11"/>
  <c r="M91" i="11"/>
  <c r="G92" i="11"/>
  <c r="H92" i="11"/>
  <c r="I92" i="11"/>
  <c r="K92" i="11"/>
  <c r="L92" i="11"/>
  <c r="M92" i="11" s="1"/>
  <c r="G93" i="11"/>
  <c r="H93" i="11"/>
  <c r="K93" i="11"/>
  <c r="L93" i="11"/>
  <c r="M93" i="11"/>
  <c r="G94" i="11"/>
  <c r="I94" i="11" s="1"/>
  <c r="H94" i="11"/>
  <c r="K94" i="11"/>
  <c r="L94" i="11"/>
  <c r="M94" i="11" s="1"/>
  <c r="G95" i="11"/>
  <c r="H95" i="11"/>
  <c r="I95" i="11"/>
  <c r="L95" i="11"/>
  <c r="M95" i="11"/>
  <c r="G97" i="11"/>
  <c r="H97" i="11"/>
  <c r="I97" i="11"/>
  <c r="K97" i="11"/>
  <c r="K96" i="11" s="1"/>
  <c r="L97" i="11"/>
  <c r="G98" i="11"/>
  <c r="G96" i="11" s="1"/>
  <c r="G103" i="11" s="1"/>
  <c r="H98" i="11"/>
  <c r="H96" i="11" s="1"/>
  <c r="I96" i="11" s="1"/>
  <c r="K98" i="11"/>
  <c r="L98" i="11"/>
  <c r="M98" i="11"/>
  <c r="G99" i="11"/>
  <c r="H99" i="11"/>
  <c r="K99" i="11"/>
  <c r="L99" i="11"/>
  <c r="L96" i="11" s="1"/>
  <c r="G100" i="11"/>
  <c r="H100" i="11"/>
  <c r="K100" i="11"/>
  <c r="L100" i="11"/>
  <c r="M100" i="11"/>
  <c r="G101" i="11"/>
  <c r="H101" i="11"/>
  <c r="I101" i="11"/>
  <c r="K101" i="11"/>
  <c r="M101" i="11" s="1"/>
  <c r="L101" i="11"/>
  <c r="G102" i="11"/>
  <c r="H102" i="11"/>
  <c r="K102" i="11"/>
  <c r="L102" i="11"/>
  <c r="M102" i="11"/>
  <c r="N15" i="10"/>
  <c r="S15" i="10"/>
  <c r="X15" i="10"/>
  <c r="AC15" i="10"/>
  <c r="AH15" i="10"/>
  <c r="N16" i="10"/>
  <c r="S16" i="10"/>
  <c r="X16" i="10"/>
  <c r="AC16" i="10"/>
  <c r="AH16" i="10"/>
  <c r="N17" i="10"/>
  <c r="S17" i="10"/>
  <c r="X17" i="10"/>
  <c r="AC17" i="10"/>
  <c r="AH17" i="10"/>
  <c r="N18" i="10"/>
  <c r="S18" i="10"/>
  <c r="X18" i="10"/>
  <c r="AC18" i="10"/>
  <c r="AH18" i="10"/>
  <c r="N19" i="10"/>
  <c r="S19" i="10"/>
  <c r="X19" i="10"/>
  <c r="AC19" i="10"/>
  <c r="AH19" i="10"/>
  <c r="N20" i="10"/>
  <c r="S20" i="10"/>
  <c r="X20" i="10"/>
  <c r="AC20" i="10"/>
  <c r="AH20" i="10"/>
  <c r="N21" i="10"/>
  <c r="S21" i="10"/>
  <c r="X21" i="10"/>
  <c r="AC21" i="10"/>
  <c r="AH21" i="10"/>
  <c r="N22" i="10"/>
  <c r="S22" i="10"/>
  <c r="X22" i="10"/>
  <c r="AC22" i="10"/>
  <c r="AH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S23" i="10" s="1"/>
  <c r="Q23" i="10"/>
  <c r="R23" i="10"/>
  <c r="T23" i="10"/>
  <c r="U23" i="10"/>
  <c r="X23" i="10" s="1"/>
  <c r="V23" i="10"/>
  <c r="W23" i="10"/>
  <c r="Y23" i="10"/>
  <c r="Z23" i="10"/>
  <c r="AC23" i="10" s="1"/>
  <c r="AA23" i="10"/>
  <c r="AB23" i="10"/>
  <c r="AD23" i="10"/>
  <c r="AE23" i="10"/>
  <c r="AF23" i="10"/>
  <c r="AG23" i="10"/>
  <c r="AH23" i="10"/>
  <c r="N26" i="10"/>
  <c r="S26" i="10"/>
  <c r="X26" i="10"/>
  <c r="AC26" i="10"/>
  <c r="AH26" i="10"/>
  <c r="N27" i="10"/>
  <c r="S27" i="10"/>
  <c r="X27" i="10"/>
  <c r="AC27" i="10"/>
  <c r="AH27" i="10"/>
  <c r="N28" i="10"/>
  <c r="S28" i="10"/>
  <c r="X28" i="10"/>
  <c r="AC28" i="10"/>
  <c r="AH28" i="10"/>
  <c r="N29" i="10"/>
  <c r="S29" i="10"/>
  <c r="X29" i="10"/>
  <c r="AC29" i="10"/>
  <c r="AH29" i="10"/>
  <c r="N30" i="10"/>
  <c r="S30" i="10"/>
  <c r="X30" i="10"/>
  <c r="AC30" i="10"/>
  <c r="AH30" i="10"/>
  <c r="N31" i="10"/>
  <c r="S31" i="10"/>
  <c r="X31" i="10"/>
  <c r="AC31" i="10"/>
  <c r="AH31" i="10"/>
  <c r="N32" i="10"/>
  <c r="S32" i="10"/>
  <c r="X32" i="10"/>
  <c r="AC32" i="10"/>
  <c r="AH32" i="10"/>
  <c r="N33" i="10"/>
  <c r="S33" i="10"/>
  <c r="X33" i="10"/>
  <c r="AC33" i="10"/>
  <c r="AH33" i="10"/>
  <c r="N34" i="10"/>
  <c r="S34" i="10"/>
  <c r="X34" i="10"/>
  <c r="AC34" i="10"/>
  <c r="AH34" i="10"/>
  <c r="N35" i="10"/>
  <c r="S35" i="10"/>
  <c r="X35" i="10"/>
  <c r="AC35" i="10"/>
  <c r="AH35" i="10"/>
  <c r="N36" i="10"/>
  <c r="S36" i="10"/>
  <c r="X36" i="10"/>
  <c r="AC36" i="10"/>
  <c r="AH36" i="10"/>
  <c r="N37" i="10"/>
  <c r="S37" i="10"/>
  <c r="X37" i="10"/>
  <c r="AC37" i="10"/>
  <c r="AH37" i="10"/>
  <c r="N38" i="10"/>
  <c r="S38" i="10"/>
  <c r="X38" i="10"/>
  <c r="AC38" i="10"/>
  <c r="AH38" i="10"/>
  <c r="N39" i="10"/>
  <c r="S39" i="10"/>
  <c r="X39" i="10"/>
  <c r="AC39" i="10"/>
  <c r="AH39" i="10"/>
  <c r="N40" i="10"/>
  <c r="S40" i="10"/>
  <c r="X40" i="10"/>
  <c r="AC40" i="10"/>
  <c r="AH40" i="10"/>
  <c r="N41" i="10"/>
  <c r="S41" i="10"/>
  <c r="X41" i="10"/>
  <c r="AC41" i="10"/>
  <c r="AH41" i="10"/>
  <c r="N42" i="10"/>
  <c r="S42" i="10"/>
  <c r="X42" i="10"/>
  <c r="AC42" i="10"/>
  <c r="AH42" i="10"/>
  <c r="N43" i="10"/>
  <c r="S43" i="10"/>
  <c r="X43" i="10"/>
  <c r="AC43" i="10"/>
  <c r="AH43" i="10"/>
  <c r="B44" i="10"/>
  <c r="C44" i="10"/>
  <c r="C46" i="10" s="1"/>
  <c r="D44" i="10"/>
  <c r="E44" i="10"/>
  <c r="F44" i="10"/>
  <c r="G44" i="10"/>
  <c r="G46" i="10" s="1"/>
  <c r="G99" i="10" s="1"/>
  <c r="H44" i="10"/>
  <c r="I44" i="10"/>
  <c r="J44" i="10"/>
  <c r="K44" i="10"/>
  <c r="K46" i="10" s="1"/>
  <c r="K99" i="10" s="1"/>
  <c r="L44" i="10"/>
  <c r="M44" i="10"/>
  <c r="O44" i="10"/>
  <c r="O46" i="10" s="1"/>
  <c r="P44" i="10"/>
  <c r="Q44" i="10"/>
  <c r="R44" i="10"/>
  <c r="S44" i="10"/>
  <c r="T44" i="10"/>
  <c r="U44" i="10"/>
  <c r="X44" i="10" s="1"/>
  <c r="V44" i="10"/>
  <c r="W44" i="10"/>
  <c r="W46" i="10" s="1"/>
  <c r="W99" i="10" s="1"/>
  <c r="Y44" i="10"/>
  <c r="Z44" i="10"/>
  <c r="AC44" i="10" s="1"/>
  <c r="AA44" i="10"/>
  <c r="AA46" i="10" s="1"/>
  <c r="AA99" i="10" s="1"/>
  <c r="AB44" i="10"/>
  <c r="AD44" i="10"/>
  <c r="AE44" i="10"/>
  <c r="AE46" i="10" s="1"/>
  <c r="AF44" i="10"/>
  <c r="AG44" i="10"/>
  <c r="B46" i="10"/>
  <c r="D46" i="10"/>
  <c r="E46" i="10"/>
  <c r="F46" i="10"/>
  <c r="H46" i="10"/>
  <c r="I46" i="10"/>
  <c r="J46" i="10"/>
  <c r="L46" i="10"/>
  <c r="M46" i="10"/>
  <c r="P46" i="10"/>
  <c r="Q46" i="10"/>
  <c r="R46" i="10"/>
  <c r="T46" i="10"/>
  <c r="U46" i="10"/>
  <c r="X46" i="10" s="1"/>
  <c r="V46" i="10"/>
  <c r="Y46" i="10"/>
  <c r="Z46" i="10"/>
  <c r="AB46" i="10"/>
  <c r="AD46" i="10"/>
  <c r="AF46" i="10"/>
  <c r="AG46" i="10"/>
  <c r="N50" i="10"/>
  <c r="S50" i="10"/>
  <c r="X50" i="10"/>
  <c r="AC50" i="10"/>
  <c r="AH50" i="10"/>
  <c r="N51" i="10"/>
  <c r="S51" i="10"/>
  <c r="X51" i="10"/>
  <c r="AC51" i="10"/>
  <c r="AH51" i="10"/>
  <c r="N52" i="10"/>
  <c r="S52" i="10"/>
  <c r="X52" i="10"/>
  <c r="AC52" i="10"/>
  <c r="AH52" i="10"/>
  <c r="N53" i="10"/>
  <c r="S53" i="10"/>
  <c r="X53" i="10"/>
  <c r="AC53" i="10"/>
  <c r="AH53" i="10"/>
  <c r="B54" i="10"/>
  <c r="C54" i="10"/>
  <c r="N54" i="10" s="1"/>
  <c r="D54" i="10"/>
  <c r="E54" i="10"/>
  <c r="F54" i="10"/>
  <c r="G54" i="10"/>
  <c r="H54" i="10"/>
  <c r="I54" i="10"/>
  <c r="J54" i="10"/>
  <c r="K54" i="10"/>
  <c r="L54" i="10"/>
  <c r="M54" i="10"/>
  <c r="O54" i="10"/>
  <c r="P54" i="10"/>
  <c r="S54" i="10" s="1"/>
  <c r="Q54" i="10"/>
  <c r="R54" i="10"/>
  <c r="T54" i="10"/>
  <c r="U54" i="10"/>
  <c r="X54" i="10" s="1"/>
  <c r="V54" i="10"/>
  <c r="W54" i="10"/>
  <c r="Y54" i="10"/>
  <c r="Z54" i="10"/>
  <c r="AA54" i="10"/>
  <c r="AB54" i="10"/>
  <c r="AC54" i="10"/>
  <c r="AD54" i="10"/>
  <c r="AE54" i="10"/>
  <c r="AH54" i="10" s="1"/>
  <c r="AF54" i="10"/>
  <c r="AG54" i="10"/>
  <c r="N57" i="10"/>
  <c r="N58" i="10"/>
  <c r="B59" i="10"/>
  <c r="B99" i="10" s="1"/>
  <c r="C59" i="10"/>
  <c r="D59" i="10"/>
  <c r="E59" i="10"/>
  <c r="F59" i="10"/>
  <c r="F99" i="10" s="1"/>
  <c r="G59" i="10"/>
  <c r="H59" i="10"/>
  <c r="I59" i="10"/>
  <c r="J59" i="10"/>
  <c r="J99" i="10" s="1"/>
  <c r="K59" i="10"/>
  <c r="L59" i="10"/>
  <c r="M59" i="10"/>
  <c r="N59" i="10"/>
  <c r="O59" i="10"/>
  <c r="P59" i="10"/>
  <c r="S59" i="10" s="1"/>
  <c r="Q59" i="10"/>
  <c r="R59" i="10"/>
  <c r="R99" i="10" s="1"/>
  <c r="T59" i="10"/>
  <c r="U59" i="10"/>
  <c r="X59" i="10" s="1"/>
  <c r="V59" i="10"/>
  <c r="V99" i="10" s="1"/>
  <c r="W59" i="10"/>
  <c r="Y59" i="10"/>
  <c r="Z59" i="10"/>
  <c r="AC59" i="10" s="1"/>
  <c r="AA59" i="10"/>
  <c r="AB59" i="10"/>
  <c r="AD59" i="10"/>
  <c r="AD99" i="10" s="1"/>
  <c r="AE59" i="10"/>
  <c r="AF59" i="10"/>
  <c r="AG59" i="10"/>
  <c r="AH59" i="10"/>
  <c r="N64" i="10"/>
  <c r="S64" i="10"/>
  <c r="X64" i="10"/>
  <c r="AC64" i="10"/>
  <c r="AH64" i="10"/>
  <c r="N65" i="10"/>
  <c r="S65" i="10"/>
  <c r="X65" i="10"/>
  <c r="AC65" i="10"/>
  <c r="AH65" i="10"/>
  <c r="N66" i="10"/>
  <c r="S66" i="10"/>
  <c r="X66" i="10"/>
  <c r="AC66" i="10"/>
  <c r="AH66" i="10"/>
  <c r="N67" i="10"/>
  <c r="S67" i="10"/>
  <c r="X67" i="10"/>
  <c r="AC67" i="10"/>
  <c r="AH67" i="10"/>
  <c r="N68" i="10"/>
  <c r="S68" i="10"/>
  <c r="X68" i="10"/>
  <c r="AC68" i="10"/>
  <c r="AH68" i="10"/>
  <c r="N69" i="10"/>
  <c r="S69" i="10"/>
  <c r="X69" i="10"/>
  <c r="AC69" i="10"/>
  <c r="AH69" i="10"/>
  <c r="N70" i="10"/>
  <c r="S70" i="10"/>
  <c r="X70" i="10"/>
  <c r="AC70" i="10"/>
  <c r="AH70" i="10"/>
  <c r="N71" i="10"/>
  <c r="S71" i="10"/>
  <c r="X71" i="10"/>
  <c r="AC71" i="10"/>
  <c r="AH71" i="10"/>
  <c r="N72" i="10"/>
  <c r="S72" i="10"/>
  <c r="X72" i="10"/>
  <c r="AC72" i="10"/>
  <c r="AH72" i="10"/>
  <c r="N73" i="10"/>
  <c r="S73" i="10"/>
  <c r="X73" i="10"/>
  <c r="AC73" i="10"/>
  <c r="AH73" i="10"/>
  <c r="N74" i="10"/>
  <c r="S74" i="10"/>
  <c r="X74" i="10"/>
  <c r="AC74" i="10"/>
  <c r="AH74" i="10"/>
  <c r="N75" i="10"/>
  <c r="S75" i="10"/>
  <c r="X75" i="10"/>
  <c r="AC75" i="10"/>
  <c r="AH75" i="10"/>
  <c r="N76" i="10"/>
  <c r="S76" i="10"/>
  <c r="X76" i="10"/>
  <c r="AC76" i="10"/>
  <c r="AH76" i="10"/>
  <c r="N77" i="10"/>
  <c r="S77" i="10"/>
  <c r="X77" i="10"/>
  <c r="AC77" i="10"/>
  <c r="AH77" i="10"/>
  <c r="N78" i="10"/>
  <c r="S78" i="10"/>
  <c r="X78" i="10"/>
  <c r="AC78" i="10"/>
  <c r="AH78" i="10"/>
  <c r="N79" i="10"/>
  <c r="S79" i="10"/>
  <c r="X79" i="10"/>
  <c r="AC79" i="10"/>
  <c r="AH79" i="10"/>
  <c r="N80" i="10"/>
  <c r="S80" i="10"/>
  <c r="X80" i="10"/>
  <c r="AC80" i="10"/>
  <c r="AH80" i="10"/>
  <c r="B81" i="10"/>
  <c r="C81" i="10"/>
  <c r="N81" i="10" s="1"/>
  <c r="D81" i="10"/>
  <c r="E81" i="10"/>
  <c r="F81" i="10"/>
  <c r="G81" i="10"/>
  <c r="H81" i="10"/>
  <c r="I81" i="10"/>
  <c r="J81" i="10"/>
  <c r="K81" i="10"/>
  <c r="L81" i="10"/>
  <c r="M81" i="10"/>
  <c r="O81" i="10"/>
  <c r="P81" i="10"/>
  <c r="S81" i="10" s="1"/>
  <c r="Q81" i="10"/>
  <c r="R81" i="10"/>
  <c r="T81" i="10"/>
  <c r="U81" i="10"/>
  <c r="V81" i="10"/>
  <c r="W81" i="10"/>
  <c r="X81" i="10"/>
  <c r="Y81" i="10"/>
  <c r="Z81" i="10"/>
  <c r="AC81" i="10" s="1"/>
  <c r="AA81" i="10"/>
  <c r="AB81" i="10"/>
  <c r="AD81" i="10"/>
  <c r="AE81" i="10"/>
  <c r="AH81" i="10" s="1"/>
  <c r="AF81" i="10"/>
  <c r="AG81" i="10"/>
  <c r="N85" i="10"/>
  <c r="S85" i="10"/>
  <c r="X85" i="10"/>
  <c r="AC85" i="10"/>
  <c r="AH85" i="10"/>
  <c r="N86" i="10"/>
  <c r="S86" i="10"/>
  <c r="X86" i="10"/>
  <c r="AC86" i="10"/>
  <c r="AH86" i="10"/>
  <c r="B87" i="10"/>
  <c r="C87" i="10"/>
  <c r="N87" i="10" s="1"/>
  <c r="D87" i="10"/>
  <c r="E87" i="10"/>
  <c r="F87" i="10"/>
  <c r="G87" i="10"/>
  <c r="H87" i="10"/>
  <c r="I87" i="10"/>
  <c r="J87" i="10"/>
  <c r="K87" i="10"/>
  <c r="L87" i="10"/>
  <c r="M87" i="10"/>
  <c r="O87" i="10"/>
  <c r="P87" i="10"/>
  <c r="S87" i="10" s="1"/>
  <c r="Q87" i="10"/>
  <c r="R87" i="10"/>
  <c r="T87" i="10"/>
  <c r="U87" i="10"/>
  <c r="X87" i="10" s="1"/>
  <c r="V87" i="10"/>
  <c r="W87" i="10"/>
  <c r="Y87" i="10"/>
  <c r="Z87" i="10"/>
  <c r="AA87" i="10"/>
  <c r="AB87" i="10"/>
  <c r="AC87" i="10"/>
  <c r="AD87" i="10"/>
  <c r="AE87" i="10"/>
  <c r="AH87" i="10" s="1"/>
  <c r="AF87" i="10"/>
  <c r="AG87" i="10"/>
  <c r="N90" i="10"/>
  <c r="S90" i="10"/>
  <c r="X90" i="10"/>
  <c r="AC90" i="10"/>
  <c r="AH90" i="10"/>
  <c r="N93" i="10"/>
  <c r="S93" i="10"/>
  <c r="X93" i="10"/>
  <c r="AC93" i="10"/>
  <c r="AH93" i="10"/>
  <c r="N94" i="10"/>
  <c r="S94" i="10"/>
  <c r="X94" i="10"/>
  <c r="AC94" i="10"/>
  <c r="AH94" i="10"/>
  <c r="B95" i="10"/>
  <c r="C95" i="10"/>
  <c r="N95" i="10" s="1"/>
  <c r="D95" i="10"/>
  <c r="D99" i="10" s="1"/>
  <c r="E95" i="10"/>
  <c r="E99" i="10" s="1"/>
  <c r="F95" i="10"/>
  <c r="G95" i="10"/>
  <c r="H95" i="10"/>
  <c r="H99" i="10" s="1"/>
  <c r="I95" i="10"/>
  <c r="I99" i="10" s="1"/>
  <c r="J95" i="10"/>
  <c r="K95" i="10"/>
  <c r="L95" i="10"/>
  <c r="L99" i="10" s="1"/>
  <c r="M95" i="10"/>
  <c r="M99" i="10" s="1"/>
  <c r="O95" i="10"/>
  <c r="P95" i="10"/>
  <c r="P99" i="10" s="1"/>
  <c r="Q95" i="10"/>
  <c r="Q99" i="10" s="1"/>
  <c r="R95" i="10"/>
  <c r="T95" i="10"/>
  <c r="T99" i="10" s="1"/>
  <c r="X99" i="10" s="1"/>
  <c r="U95" i="10"/>
  <c r="U99" i="10" s="1"/>
  <c r="V95" i="10"/>
  <c r="W95" i="10"/>
  <c r="Y95" i="10"/>
  <c r="Y99" i="10" s="1"/>
  <c r="Z95" i="10"/>
  <c r="AA95" i="10"/>
  <c r="AB95" i="10"/>
  <c r="AB99" i="10" s="1"/>
  <c r="AC95" i="10"/>
  <c r="AD95" i="10"/>
  <c r="AE95" i="10"/>
  <c r="AH95" i="10" s="1"/>
  <c r="AF95" i="10"/>
  <c r="AF99" i="10" s="1"/>
  <c r="AG95" i="10"/>
  <c r="AG99" i="10" s="1"/>
  <c r="N97" i="10"/>
  <c r="S97" i="10"/>
  <c r="X97" i="10"/>
  <c r="AC97" i="10"/>
  <c r="AH97" i="10"/>
  <c r="N15" i="9"/>
  <c r="S15" i="9"/>
  <c r="X15" i="9"/>
  <c r="AC15" i="9"/>
  <c r="AH15" i="9"/>
  <c r="N16" i="9"/>
  <c r="S16" i="9"/>
  <c r="X16" i="9"/>
  <c r="AC16" i="9"/>
  <c r="AH16" i="9"/>
  <c r="N17" i="9"/>
  <c r="S17" i="9"/>
  <c r="X17" i="9"/>
  <c r="AC17" i="9"/>
  <c r="AH17" i="9"/>
  <c r="N18" i="9"/>
  <c r="S18" i="9"/>
  <c r="X18" i="9"/>
  <c r="AC18" i="9"/>
  <c r="AH18" i="9"/>
  <c r="N19" i="9"/>
  <c r="S19" i="9"/>
  <c r="X19" i="9"/>
  <c r="AC19" i="9"/>
  <c r="AH19" i="9"/>
  <c r="N20" i="9"/>
  <c r="S20" i="9"/>
  <c r="X20" i="9"/>
  <c r="AC20" i="9"/>
  <c r="AH20" i="9"/>
  <c r="N21" i="9"/>
  <c r="S21" i="9"/>
  <c r="X21" i="9"/>
  <c r="AC21" i="9"/>
  <c r="AH21" i="9"/>
  <c r="N22" i="9"/>
  <c r="S22" i="9"/>
  <c r="X22" i="9"/>
  <c r="AC22" i="9"/>
  <c r="AH22" i="9"/>
  <c r="B23" i="9"/>
  <c r="C23" i="9"/>
  <c r="D23" i="9"/>
  <c r="E23" i="9"/>
  <c r="N23" i="9" s="1"/>
  <c r="F23" i="9"/>
  <c r="G23" i="9"/>
  <c r="H23" i="9"/>
  <c r="I23" i="9"/>
  <c r="J23" i="9"/>
  <c r="K23" i="9"/>
  <c r="L23" i="9"/>
  <c r="M23" i="9"/>
  <c r="O23" i="9"/>
  <c r="P23" i="9"/>
  <c r="S23" i="9" s="1"/>
  <c r="Q23" i="9"/>
  <c r="R23" i="9"/>
  <c r="T23" i="9"/>
  <c r="U23" i="9"/>
  <c r="X23" i="9" s="1"/>
  <c r="V23" i="9"/>
  <c r="W23" i="9"/>
  <c r="Y23" i="9"/>
  <c r="Z23" i="9"/>
  <c r="AA23" i="9"/>
  <c r="AB23" i="9"/>
  <c r="AC23" i="9"/>
  <c r="AD23" i="9"/>
  <c r="AE23" i="9"/>
  <c r="AF23" i="9"/>
  <c r="AG23" i="9"/>
  <c r="AH23" i="9" s="1"/>
  <c r="N26" i="9"/>
  <c r="S26" i="9"/>
  <c r="X26" i="9"/>
  <c r="AC26" i="9"/>
  <c r="AH26" i="9"/>
  <c r="N27" i="9"/>
  <c r="S27" i="9"/>
  <c r="X27" i="9"/>
  <c r="AC27" i="9"/>
  <c r="AH27" i="9"/>
  <c r="N28" i="9"/>
  <c r="S28" i="9"/>
  <c r="X28" i="9"/>
  <c r="AC28" i="9"/>
  <c r="AH28" i="9"/>
  <c r="N29" i="9"/>
  <c r="S29" i="9"/>
  <c r="X29" i="9"/>
  <c r="AC29" i="9"/>
  <c r="AH29" i="9"/>
  <c r="N30" i="9"/>
  <c r="S30" i="9"/>
  <c r="X30" i="9"/>
  <c r="AC30" i="9"/>
  <c r="AH30" i="9"/>
  <c r="N31" i="9"/>
  <c r="S31" i="9"/>
  <c r="X31" i="9"/>
  <c r="AC31" i="9"/>
  <c r="AH31" i="9"/>
  <c r="N32" i="9"/>
  <c r="S32" i="9"/>
  <c r="X32" i="9"/>
  <c r="AC32" i="9"/>
  <c r="AH32" i="9"/>
  <c r="N33" i="9"/>
  <c r="S33" i="9"/>
  <c r="X33" i="9"/>
  <c r="AC33" i="9"/>
  <c r="AH33" i="9"/>
  <c r="N34" i="9"/>
  <c r="S34" i="9"/>
  <c r="X34" i="9"/>
  <c r="AC34" i="9"/>
  <c r="AH34" i="9"/>
  <c r="N35" i="9"/>
  <c r="S35" i="9"/>
  <c r="X35" i="9"/>
  <c r="AC35" i="9"/>
  <c r="AH35" i="9"/>
  <c r="N36" i="9"/>
  <c r="S36" i="9"/>
  <c r="X36" i="9"/>
  <c r="AC36" i="9"/>
  <c r="AH36" i="9"/>
  <c r="N37" i="9"/>
  <c r="S37" i="9"/>
  <c r="X37" i="9"/>
  <c r="AC37" i="9"/>
  <c r="AH37" i="9"/>
  <c r="N38" i="9"/>
  <c r="S38" i="9"/>
  <c r="X38" i="9"/>
  <c r="AC38" i="9"/>
  <c r="AH38" i="9"/>
  <c r="N39" i="9"/>
  <c r="S39" i="9"/>
  <c r="X39" i="9"/>
  <c r="AC39" i="9"/>
  <c r="AH39" i="9"/>
  <c r="N40" i="9"/>
  <c r="S40" i="9"/>
  <c r="X40" i="9"/>
  <c r="AC40" i="9"/>
  <c r="AH40" i="9"/>
  <c r="N41" i="9"/>
  <c r="S41" i="9"/>
  <c r="X41" i="9"/>
  <c r="AC41" i="9"/>
  <c r="AH41" i="9"/>
  <c r="N42" i="9"/>
  <c r="S42" i="9"/>
  <c r="X42" i="9"/>
  <c r="AC42" i="9"/>
  <c r="AH42" i="9"/>
  <c r="N43" i="9"/>
  <c r="S43" i="9"/>
  <c r="X43" i="9"/>
  <c r="AC43" i="9"/>
  <c r="AH43" i="9"/>
  <c r="B44" i="9"/>
  <c r="B46" i="9" s="1"/>
  <c r="C44" i="9"/>
  <c r="C46" i="9" s="1"/>
  <c r="C99" i="9" s="1"/>
  <c r="D44" i="9"/>
  <c r="E44" i="9"/>
  <c r="F44" i="9"/>
  <c r="F46" i="9" s="1"/>
  <c r="F99" i="9" s="1"/>
  <c r="G44" i="9"/>
  <c r="G46" i="9" s="1"/>
  <c r="G99" i="9" s="1"/>
  <c r="H44" i="9"/>
  <c r="I44" i="9"/>
  <c r="J44" i="9"/>
  <c r="J46" i="9" s="1"/>
  <c r="J99" i="9" s="1"/>
  <c r="K44" i="9"/>
  <c r="K46" i="9" s="1"/>
  <c r="K99" i="9" s="1"/>
  <c r="L44" i="9"/>
  <c r="M44" i="9"/>
  <c r="N44" i="9"/>
  <c r="O44" i="9"/>
  <c r="O46" i="9" s="1"/>
  <c r="P44" i="9"/>
  <c r="Q44" i="9"/>
  <c r="R44" i="9"/>
  <c r="S44" i="9" s="1"/>
  <c r="T44" i="9"/>
  <c r="U44" i="9"/>
  <c r="X44" i="9" s="1"/>
  <c r="V44" i="9"/>
  <c r="V46" i="9" s="1"/>
  <c r="V99" i="9" s="1"/>
  <c r="W44" i="9"/>
  <c r="W46" i="9" s="1"/>
  <c r="W99" i="9" s="1"/>
  <c r="Y44" i="9"/>
  <c r="Z44" i="9"/>
  <c r="Z46" i="9" s="1"/>
  <c r="AA44" i="9"/>
  <c r="AA46" i="9" s="1"/>
  <c r="AA99" i="9" s="1"/>
  <c r="AB44" i="9"/>
  <c r="AD44" i="9"/>
  <c r="AD46" i="9" s="1"/>
  <c r="AE44" i="9"/>
  <c r="AE46" i="9" s="1"/>
  <c r="AE99" i="9" s="1"/>
  <c r="AF44" i="9"/>
  <c r="AG44" i="9"/>
  <c r="AH44" i="9"/>
  <c r="D46" i="9"/>
  <c r="E46" i="9"/>
  <c r="H46" i="9"/>
  <c r="I46" i="9"/>
  <c r="L46" i="9"/>
  <c r="M46" i="9"/>
  <c r="P46" i="9"/>
  <c r="Q46" i="9"/>
  <c r="T46" i="9"/>
  <c r="U46" i="9"/>
  <c r="Y46" i="9"/>
  <c r="AB46" i="9"/>
  <c r="AF46" i="9"/>
  <c r="AG46" i="9"/>
  <c r="N50" i="9"/>
  <c r="S50" i="9"/>
  <c r="X50" i="9"/>
  <c r="AC50" i="9"/>
  <c r="AH50" i="9"/>
  <c r="N51" i="9"/>
  <c r="S51" i="9"/>
  <c r="X51" i="9"/>
  <c r="AC51" i="9"/>
  <c r="AH51" i="9"/>
  <c r="N52" i="9"/>
  <c r="S52" i="9"/>
  <c r="X52" i="9"/>
  <c r="AC52" i="9"/>
  <c r="AH52" i="9"/>
  <c r="N53" i="9"/>
  <c r="S53" i="9"/>
  <c r="X53" i="9"/>
  <c r="AC53" i="9"/>
  <c r="AH53" i="9"/>
  <c r="B54" i="9"/>
  <c r="C54" i="9"/>
  <c r="N54" i="9" s="1"/>
  <c r="D54" i="9"/>
  <c r="E54" i="9"/>
  <c r="F54" i="9"/>
  <c r="G54" i="9"/>
  <c r="H54" i="9"/>
  <c r="I54" i="9"/>
  <c r="J54" i="9"/>
  <c r="K54" i="9"/>
  <c r="L54" i="9"/>
  <c r="M54" i="9"/>
  <c r="O54" i="9"/>
  <c r="P54" i="9"/>
  <c r="S54" i="9" s="1"/>
  <c r="Q54" i="9"/>
  <c r="R54" i="9"/>
  <c r="T54" i="9"/>
  <c r="U54" i="9"/>
  <c r="V54" i="9"/>
  <c r="W54" i="9"/>
  <c r="X54" i="9"/>
  <c r="Y54" i="9"/>
  <c r="Z54" i="9"/>
  <c r="AA54" i="9"/>
  <c r="AB54" i="9"/>
  <c r="AC54" i="9" s="1"/>
  <c r="AD54" i="9"/>
  <c r="AE54" i="9"/>
  <c r="AH54" i="9" s="1"/>
  <c r="AF54" i="9"/>
  <c r="AG54" i="9"/>
  <c r="N57" i="9"/>
  <c r="N58" i="9"/>
  <c r="B59" i="9"/>
  <c r="C59" i="9"/>
  <c r="D59" i="9"/>
  <c r="E59" i="9"/>
  <c r="N59" i="9" s="1"/>
  <c r="F59" i="9"/>
  <c r="G59" i="9"/>
  <c r="H59" i="9"/>
  <c r="I59" i="9"/>
  <c r="J59" i="9"/>
  <c r="K59" i="9"/>
  <c r="L59" i="9"/>
  <c r="M59" i="9"/>
  <c r="O59" i="9"/>
  <c r="P59" i="9"/>
  <c r="S59" i="9" s="1"/>
  <c r="Q59" i="9"/>
  <c r="R59" i="9"/>
  <c r="T59" i="9"/>
  <c r="U59" i="9"/>
  <c r="X59" i="9" s="1"/>
  <c r="V59" i="9"/>
  <c r="W59" i="9"/>
  <c r="Y59" i="9"/>
  <c r="Z59" i="9"/>
  <c r="AA59" i="9"/>
  <c r="AB59" i="9"/>
  <c r="AC59" i="9"/>
  <c r="AD59" i="9"/>
  <c r="AE59" i="9"/>
  <c r="AF59" i="9"/>
  <c r="AG59" i="9"/>
  <c r="AH59" i="9" s="1"/>
  <c r="N64" i="9"/>
  <c r="S64" i="9"/>
  <c r="X64" i="9"/>
  <c r="AC64" i="9"/>
  <c r="AH64" i="9"/>
  <c r="N65" i="9"/>
  <c r="S65" i="9"/>
  <c r="X65" i="9"/>
  <c r="AC65" i="9"/>
  <c r="AH65" i="9"/>
  <c r="N66" i="9"/>
  <c r="S66" i="9"/>
  <c r="X66" i="9"/>
  <c r="AC66" i="9"/>
  <c r="AH66" i="9"/>
  <c r="N67" i="9"/>
  <c r="S67" i="9"/>
  <c r="X67" i="9"/>
  <c r="AC67" i="9"/>
  <c r="AH67" i="9"/>
  <c r="N68" i="9"/>
  <c r="S68" i="9"/>
  <c r="X68" i="9"/>
  <c r="AC68" i="9"/>
  <c r="AH68" i="9"/>
  <c r="N69" i="9"/>
  <c r="S69" i="9"/>
  <c r="X69" i="9"/>
  <c r="AC69" i="9"/>
  <c r="AH69" i="9"/>
  <c r="N70" i="9"/>
  <c r="S70" i="9"/>
  <c r="X70" i="9"/>
  <c r="AC70" i="9"/>
  <c r="AH70" i="9"/>
  <c r="N71" i="9"/>
  <c r="S71" i="9"/>
  <c r="X71" i="9"/>
  <c r="AC71" i="9"/>
  <c r="AH71" i="9"/>
  <c r="N72" i="9"/>
  <c r="S72" i="9"/>
  <c r="X72" i="9"/>
  <c r="AC72" i="9"/>
  <c r="AH72" i="9"/>
  <c r="N73" i="9"/>
  <c r="S73" i="9"/>
  <c r="X73" i="9"/>
  <c r="AC73" i="9"/>
  <c r="AH73" i="9"/>
  <c r="N74" i="9"/>
  <c r="S74" i="9"/>
  <c r="X74" i="9"/>
  <c r="AC74" i="9"/>
  <c r="AH74" i="9"/>
  <c r="N75" i="9"/>
  <c r="S75" i="9"/>
  <c r="X75" i="9"/>
  <c r="AC75" i="9"/>
  <c r="AH75" i="9"/>
  <c r="N76" i="9"/>
  <c r="S76" i="9"/>
  <c r="X76" i="9"/>
  <c r="AC76" i="9"/>
  <c r="AH76" i="9"/>
  <c r="N77" i="9"/>
  <c r="S77" i="9"/>
  <c r="X77" i="9"/>
  <c r="AC77" i="9"/>
  <c r="AH77" i="9"/>
  <c r="N78" i="9"/>
  <c r="S78" i="9"/>
  <c r="X78" i="9"/>
  <c r="AC78" i="9"/>
  <c r="AH78" i="9"/>
  <c r="N79" i="9"/>
  <c r="S79" i="9"/>
  <c r="X79" i="9"/>
  <c r="AC79" i="9"/>
  <c r="AH79" i="9"/>
  <c r="N80" i="9"/>
  <c r="S80" i="9"/>
  <c r="X80" i="9"/>
  <c r="AC80" i="9"/>
  <c r="AH80" i="9"/>
  <c r="B81" i="9"/>
  <c r="C81" i="9"/>
  <c r="N81" i="9" s="1"/>
  <c r="D81" i="9"/>
  <c r="E81" i="9"/>
  <c r="F81" i="9"/>
  <c r="G81" i="9"/>
  <c r="H81" i="9"/>
  <c r="I81" i="9"/>
  <c r="J81" i="9"/>
  <c r="K81" i="9"/>
  <c r="L81" i="9"/>
  <c r="M81" i="9"/>
  <c r="O81" i="9"/>
  <c r="P81" i="9"/>
  <c r="Q81" i="9"/>
  <c r="R81" i="9"/>
  <c r="S81" i="9"/>
  <c r="T81" i="9"/>
  <c r="U81" i="9"/>
  <c r="V81" i="9"/>
  <c r="W81" i="9"/>
  <c r="X81" i="9" s="1"/>
  <c r="Y81" i="9"/>
  <c r="Z81" i="9"/>
  <c r="AC81" i="9" s="1"/>
  <c r="AA81" i="9"/>
  <c r="AB81" i="9"/>
  <c r="AD81" i="9"/>
  <c r="AE81" i="9"/>
  <c r="AH81" i="9" s="1"/>
  <c r="AF81" i="9"/>
  <c r="AG81" i="9"/>
  <c r="N85" i="9"/>
  <c r="S85" i="9"/>
  <c r="X85" i="9"/>
  <c r="AC85" i="9"/>
  <c r="AH85" i="9"/>
  <c r="N86" i="9"/>
  <c r="S86" i="9"/>
  <c r="X86" i="9"/>
  <c r="AC86" i="9"/>
  <c r="AH86" i="9"/>
  <c r="B87" i="9"/>
  <c r="C87" i="9"/>
  <c r="N87" i="9" s="1"/>
  <c r="D87" i="9"/>
  <c r="E87" i="9"/>
  <c r="F87" i="9"/>
  <c r="G87" i="9"/>
  <c r="H87" i="9"/>
  <c r="I87" i="9"/>
  <c r="J87" i="9"/>
  <c r="K87" i="9"/>
  <c r="L87" i="9"/>
  <c r="M87" i="9"/>
  <c r="O87" i="9"/>
  <c r="P87" i="9"/>
  <c r="S87" i="9" s="1"/>
  <c r="Q87" i="9"/>
  <c r="R87" i="9"/>
  <c r="T87" i="9"/>
  <c r="U87" i="9"/>
  <c r="V87" i="9"/>
  <c r="W87" i="9"/>
  <c r="X87" i="9"/>
  <c r="Y87" i="9"/>
  <c r="Z87" i="9"/>
  <c r="AA87" i="9"/>
  <c r="AB87" i="9"/>
  <c r="AC87" i="9" s="1"/>
  <c r="AD87" i="9"/>
  <c r="AE87" i="9"/>
  <c r="AH87" i="9" s="1"/>
  <c r="AF87" i="9"/>
  <c r="AG87" i="9"/>
  <c r="N90" i="9"/>
  <c r="S90" i="9"/>
  <c r="X90" i="9"/>
  <c r="AC90" i="9"/>
  <c r="AH90" i="9"/>
  <c r="N93" i="9"/>
  <c r="S93" i="9"/>
  <c r="X93" i="9"/>
  <c r="AC93" i="9"/>
  <c r="AH93" i="9"/>
  <c r="N94" i="9"/>
  <c r="S94" i="9"/>
  <c r="X94" i="9"/>
  <c r="AC94" i="9"/>
  <c r="AH94" i="9"/>
  <c r="B95" i="9"/>
  <c r="C95" i="9"/>
  <c r="N95" i="9" s="1"/>
  <c r="D95" i="9"/>
  <c r="D99" i="9" s="1"/>
  <c r="E95" i="9"/>
  <c r="E99" i="9" s="1"/>
  <c r="F95" i="9"/>
  <c r="G95" i="9"/>
  <c r="H95" i="9"/>
  <c r="H99" i="9" s="1"/>
  <c r="I95" i="9"/>
  <c r="I99" i="9" s="1"/>
  <c r="J95" i="9"/>
  <c r="K95" i="9"/>
  <c r="L95" i="9"/>
  <c r="L99" i="9" s="1"/>
  <c r="M95" i="9"/>
  <c r="M99" i="9" s="1"/>
  <c r="O95" i="9"/>
  <c r="P95" i="9"/>
  <c r="P99" i="9" s="1"/>
  <c r="Q95" i="9"/>
  <c r="Q99" i="9" s="1"/>
  <c r="R95" i="9"/>
  <c r="T95" i="9"/>
  <c r="T99" i="9" s="1"/>
  <c r="X99" i="9" s="1"/>
  <c r="U95" i="9"/>
  <c r="U99" i="9" s="1"/>
  <c r="V95" i="9"/>
  <c r="W95" i="9"/>
  <c r="X95" i="9"/>
  <c r="Y95" i="9"/>
  <c r="Y99" i="9" s="1"/>
  <c r="Z95" i="9"/>
  <c r="AA95" i="9"/>
  <c r="AB95" i="9"/>
  <c r="AC95" i="9" s="1"/>
  <c r="AD95" i="9"/>
  <c r="AE95" i="9"/>
  <c r="AH95" i="9" s="1"/>
  <c r="AF95" i="9"/>
  <c r="AF99" i="9" s="1"/>
  <c r="AG95" i="9"/>
  <c r="AG99" i="9" s="1"/>
  <c r="N97" i="9"/>
  <c r="S97" i="9"/>
  <c r="X97" i="9"/>
  <c r="AC97" i="9"/>
  <c r="AH97" i="9"/>
  <c r="L103" i="11" l="1"/>
  <c r="M96" i="11"/>
  <c r="G106" i="11"/>
  <c r="G109" i="11" s="1"/>
  <c r="M11" i="11"/>
  <c r="M97" i="11"/>
  <c r="H63" i="11"/>
  <c r="I63" i="11" s="1"/>
  <c r="H35" i="11"/>
  <c r="I35" i="11" s="1"/>
  <c r="H29" i="11"/>
  <c r="I29" i="11" s="1"/>
  <c r="H17" i="11"/>
  <c r="I17" i="11" s="1"/>
  <c r="H11" i="11"/>
  <c r="I11" i="11" s="1"/>
  <c r="L54" i="11"/>
  <c r="M54" i="11" s="1"/>
  <c r="H103" i="11"/>
  <c r="AH46" i="10"/>
  <c r="AE99" i="10"/>
  <c r="AH99" i="10" s="1"/>
  <c r="AC46" i="10"/>
  <c r="N46" i="10"/>
  <c r="C99" i="10"/>
  <c r="N99" i="10" s="1"/>
  <c r="S46" i="10"/>
  <c r="O99" i="10"/>
  <c r="S99" i="10" s="1"/>
  <c r="Z99" i="10"/>
  <c r="AC99" i="10" s="1"/>
  <c r="X95" i="10"/>
  <c r="AH44" i="10"/>
  <c r="N44" i="10"/>
  <c r="S95" i="10"/>
  <c r="N46" i="9"/>
  <c r="B99" i="9"/>
  <c r="N99" i="9" s="1"/>
  <c r="X46" i="9"/>
  <c r="AC46" i="9"/>
  <c r="Z99" i="9"/>
  <c r="AC99" i="9"/>
  <c r="AH46" i="9"/>
  <c r="AD99" i="9"/>
  <c r="AH99" i="9" s="1"/>
  <c r="O99" i="9"/>
  <c r="S95" i="9"/>
  <c r="AC44" i="9"/>
  <c r="AB99" i="9"/>
  <c r="R46" i="9"/>
  <c r="R99" i="9" s="1"/>
  <c r="Z11" i="4"/>
  <c r="AG11" i="4" s="1"/>
  <c r="AN11" i="4" s="1"/>
  <c r="AU11" i="4" s="1"/>
  <c r="M103" i="11" l="1"/>
  <c r="I103" i="11"/>
  <c r="H106" i="11"/>
  <c r="L63" i="11"/>
  <c r="M63" i="11" s="1"/>
  <c r="S46" i="9"/>
  <c r="S99" i="9"/>
  <c r="AZ30" i="4"/>
  <c r="AZ29" i="4"/>
  <c r="AZ28" i="4"/>
  <c r="AZ24" i="4"/>
  <c r="AZ23" i="4"/>
  <c r="AZ22" i="4"/>
  <c r="AZ18" i="4"/>
  <c r="AZ17" i="4"/>
  <c r="AZ16" i="4"/>
  <c r="AS30" i="4"/>
  <c r="AS29" i="4"/>
  <c r="AS28" i="4"/>
  <c r="AS24" i="4"/>
  <c r="AS23" i="4"/>
  <c r="AS22" i="4"/>
  <c r="AS18" i="4"/>
  <c r="AS17" i="4"/>
  <c r="AS16" i="4"/>
  <c r="AQ24" i="3"/>
  <c r="AR22" i="3"/>
  <c r="AR21" i="3"/>
  <c r="AR20" i="3"/>
  <c r="AR19" i="3" s="1"/>
  <c r="AQ19" i="3"/>
  <c r="AP19" i="3"/>
  <c r="AP24" i="3" s="1"/>
  <c r="AO19" i="3"/>
  <c r="AO24" i="3" s="1"/>
  <c r="AN19" i="3"/>
  <c r="AN24" i="3" s="1"/>
  <c r="AR17" i="3"/>
  <c r="AR16" i="3"/>
  <c r="AR15" i="3"/>
  <c r="AK24" i="3"/>
  <c r="AL22" i="3"/>
  <c r="AL21" i="3"/>
  <c r="AL20" i="3"/>
  <c r="AL19" i="3" s="1"/>
  <c r="AL24" i="3" s="1"/>
  <c r="AK19" i="3"/>
  <c r="AJ19" i="3"/>
  <c r="AJ24" i="3" s="1"/>
  <c r="AI19" i="3"/>
  <c r="AI24" i="3" s="1"/>
  <c r="AH19" i="3"/>
  <c r="AH24" i="3" s="1"/>
  <c r="AL17" i="3"/>
  <c r="AL16" i="3"/>
  <c r="AL15" i="3"/>
  <c r="AW35" i="2"/>
  <c r="AV35" i="2"/>
  <c r="AZ33" i="2"/>
  <c r="AZ32" i="2"/>
  <c r="AZ31" i="2"/>
  <c r="AZ30" i="2"/>
  <c r="AX30" i="2"/>
  <c r="AW30" i="2"/>
  <c r="AV30" i="2"/>
  <c r="AU30" i="2"/>
  <c r="AZ28" i="2"/>
  <c r="AZ26" i="2"/>
  <c r="AZ25" i="2"/>
  <c r="AZ20" i="2" s="1"/>
  <c r="AZ24" i="2"/>
  <c r="AZ23" i="2"/>
  <c r="AZ22" i="2"/>
  <c r="AZ21" i="2"/>
  <c r="AX20" i="2"/>
  <c r="AX35" i="2" s="1"/>
  <c r="AW20" i="2"/>
  <c r="AV20" i="2"/>
  <c r="AU20" i="2"/>
  <c r="AZ18" i="2"/>
  <c r="AZ17" i="2"/>
  <c r="AZ16" i="2"/>
  <c r="AZ15" i="2" s="1"/>
  <c r="AZ35" i="2" s="1"/>
  <c r="AX15" i="2"/>
  <c r="AW15" i="2"/>
  <c r="AV15" i="2"/>
  <c r="AU15" i="2"/>
  <c r="AU35" i="2" s="1"/>
  <c r="AQ35" i="2"/>
  <c r="AP35" i="2"/>
  <c r="AS33" i="2"/>
  <c r="AS32" i="2"/>
  <c r="AS31" i="2"/>
  <c r="AS30" i="2"/>
  <c r="AQ30" i="2"/>
  <c r="AP30" i="2"/>
  <c r="AO30" i="2"/>
  <c r="AN30" i="2"/>
  <c r="AS28" i="2"/>
  <c r="AS26" i="2"/>
  <c r="AS25" i="2"/>
  <c r="AS24" i="2"/>
  <c r="AS23" i="2"/>
  <c r="AS22" i="2"/>
  <c r="AS21" i="2"/>
  <c r="AS20" i="2"/>
  <c r="AQ20" i="2"/>
  <c r="AP20" i="2"/>
  <c r="AO20" i="2"/>
  <c r="AN20" i="2"/>
  <c r="AS18" i="2"/>
  <c r="AS17" i="2"/>
  <c r="AS16" i="2"/>
  <c r="AS15" i="2" s="1"/>
  <c r="AS35" i="2" s="1"/>
  <c r="AQ15" i="2"/>
  <c r="AP15" i="2"/>
  <c r="AO15" i="2"/>
  <c r="AO35" i="2" s="1"/>
  <c r="AN15" i="2"/>
  <c r="AN35" i="2" s="1"/>
  <c r="AV59" i="1"/>
  <c r="AZ57" i="1"/>
  <c r="AZ56" i="1"/>
  <c r="AZ55" i="1"/>
  <c r="AZ54" i="1"/>
  <c r="AX54" i="1"/>
  <c r="AW54" i="1"/>
  <c r="AV54" i="1"/>
  <c r="AU54" i="1"/>
  <c r="AZ52" i="1"/>
  <c r="AZ51" i="1"/>
  <c r="AZ50" i="1"/>
  <c r="AZ47" i="1" s="1"/>
  <c r="AZ49" i="1"/>
  <c r="AZ48" i="1"/>
  <c r="AX47" i="1"/>
  <c r="AW47" i="1"/>
  <c r="AW59" i="1" s="1"/>
  <c r="AV47" i="1"/>
  <c r="AU47" i="1"/>
  <c r="AZ45" i="1"/>
  <c r="AZ44" i="1"/>
  <c r="AZ43" i="1"/>
  <c r="AZ42" i="1"/>
  <c r="AZ41" i="1"/>
  <c r="AZ40" i="1"/>
  <c r="AZ39" i="1"/>
  <c r="AZ38" i="1"/>
  <c r="AZ37" i="1"/>
  <c r="AZ36" i="1"/>
  <c r="AZ35" i="1"/>
  <c r="AZ34" i="1" s="1"/>
  <c r="AX34" i="1"/>
  <c r="AW34" i="1"/>
  <c r="AV34" i="1"/>
  <c r="AU34" i="1"/>
  <c r="AZ32" i="1"/>
  <c r="AZ30" i="1"/>
  <c r="AZ28" i="1"/>
  <c r="AZ27" i="1"/>
  <c r="AZ26" i="1"/>
  <c r="AZ25" i="1"/>
  <c r="AX25" i="1"/>
  <c r="AX59" i="1" s="1"/>
  <c r="AW25" i="1"/>
  <c r="AV25" i="1"/>
  <c r="AU25" i="1"/>
  <c r="AZ23" i="1"/>
  <c r="AZ22" i="1"/>
  <c r="AZ21" i="1"/>
  <c r="AZ20" i="1" s="1"/>
  <c r="AX20" i="1"/>
  <c r="AW20" i="1"/>
  <c r="AV20" i="1"/>
  <c r="AU20" i="1"/>
  <c r="AZ18" i="1"/>
  <c r="AZ16" i="1" s="1"/>
  <c r="AZ17" i="1"/>
  <c r="AX16" i="1"/>
  <c r="AW16" i="1"/>
  <c r="AV16" i="1"/>
  <c r="AU16" i="1"/>
  <c r="AU59" i="1" s="1"/>
  <c r="AS57" i="1"/>
  <c r="AS56" i="1"/>
  <c r="AS55" i="1"/>
  <c r="AS54" i="1"/>
  <c r="AQ54" i="1"/>
  <c r="AP54" i="1"/>
  <c r="AO54" i="1"/>
  <c r="AN54" i="1"/>
  <c r="AS52" i="1"/>
  <c r="AS51" i="1"/>
  <c r="AS50" i="1"/>
  <c r="AS47" i="1" s="1"/>
  <c r="AS49" i="1"/>
  <c r="AS48" i="1"/>
  <c r="AQ47" i="1"/>
  <c r="AP47" i="1"/>
  <c r="AP59" i="1" s="1"/>
  <c r="AO47" i="1"/>
  <c r="AO59" i="1" s="1"/>
  <c r="AN47" i="1"/>
  <c r="AS45" i="1"/>
  <c r="AS44" i="1"/>
  <c r="AS43" i="1"/>
  <c r="AS42" i="1"/>
  <c r="AS41" i="1"/>
  <c r="AS40" i="1"/>
  <c r="AS39" i="1"/>
  <c r="AS38" i="1"/>
  <c r="AS37" i="1"/>
  <c r="AS36" i="1"/>
  <c r="AS35" i="1"/>
  <c r="AS34" i="1" s="1"/>
  <c r="AQ34" i="1"/>
  <c r="AP34" i="1"/>
  <c r="AO34" i="1"/>
  <c r="AN34" i="1"/>
  <c r="AS32" i="1"/>
  <c r="AS30" i="1"/>
  <c r="AS28" i="1"/>
  <c r="AS27" i="1"/>
  <c r="AS26" i="1"/>
  <c r="AS25" i="1"/>
  <c r="AQ25" i="1"/>
  <c r="AQ59" i="1" s="1"/>
  <c r="AP25" i="1"/>
  <c r="AO25" i="1"/>
  <c r="AN25" i="1"/>
  <c r="AS23" i="1"/>
  <c r="AS22" i="1"/>
  <c r="AS21" i="1"/>
  <c r="AS20" i="1" s="1"/>
  <c r="AQ20" i="1"/>
  <c r="AP20" i="1"/>
  <c r="AO20" i="1"/>
  <c r="AN20" i="1"/>
  <c r="AS18" i="1"/>
  <c r="AS16" i="1" s="1"/>
  <c r="AS17" i="1"/>
  <c r="AQ16" i="1"/>
  <c r="AP16" i="1"/>
  <c r="AO16" i="1"/>
  <c r="AN16" i="1"/>
  <c r="AN59" i="1" s="1"/>
  <c r="H109" i="11" l="1"/>
  <c r="I109" i="11" s="1"/>
  <c r="I106" i="11"/>
  <c r="L106" i="11"/>
  <c r="AR24" i="3"/>
  <c r="AZ59" i="1"/>
  <c r="AS59" i="1"/>
  <c r="Q10" i="8"/>
  <c r="V10" i="8" s="1"/>
  <c r="AA10" i="8" s="1"/>
  <c r="AF10" i="8" s="1"/>
  <c r="Q9" i="7"/>
  <c r="V9" i="7" s="1"/>
  <c r="AA9" i="7" s="1"/>
  <c r="AF9" i="7" s="1"/>
  <c r="V10" i="5"/>
  <c r="AA10" i="5" s="1"/>
  <c r="AF10" i="5" s="1"/>
  <c r="AK10" i="5" s="1"/>
  <c r="X64" i="4"/>
  <c r="U31" i="4"/>
  <c r="T31" i="4"/>
  <c r="S31" i="4"/>
  <c r="P31" i="4"/>
  <c r="O31" i="4"/>
  <c r="N31" i="4"/>
  <c r="K31" i="4"/>
  <c r="J31" i="4"/>
  <c r="I31" i="4"/>
  <c r="F31" i="4"/>
  <c r="E31" i="4"/>
  <c r="D31" i="4"/>
  <c r="AL30" i="4"/>
  <c r="AE30" i="4"/>
  <c r="V30" i="4"/>
  <c r="Q30" i="4"/>
  <c r="L30" i="4"/>
  <c r="G30" i="4"/>
  <c r="AL29" i="4"/>
  <c r="AE29" i="4"/>
  <c r="V29" i="4"/>
  <c r="Q29" i="4"/>
  <c r="L29" i="4"/>
  <c r="G29" i="4"/>
  <c r="AL28" i="4"/>
  <c r="AE28" i="4"/>
  <c r="V28" i="4"/>
  <c r="Q28" i="4"/>
  <c r="L28" i="4"/>
  <c r="G28" i="4"/>
  <c r="U25" i="4"/>
  <c r="T25" i="4"/>
  <c r="S25" i="4"/>
  <c r="P25" i="4"/>
  <c r="O25" i="4"/>
  <c r="N25" i="4"/>
  <c r="K25" i="4"/>
  <c r="J25" i="4"/>
  <c r="I25" i="4"/>
  <c r="F25" i="4"/>
  <c r="E25" i="4"/>
  <c r="D25" i="4"/>
  <c r="AL24" i="4"/>
  <c r="AE24" i="4"/>
  <c r="V24" i="4"/>
  <c r="Q24" i="4"/>
  <c r="L24" i="4"/>
  <c r="G24" i="4"/>
  <c r="AL23" i="4"/>
  <c r="AE23" i="4"/>
  <c r="V23" i="4"/>
  <c r="Q23" i="4"/>
  <c r="L23" i="4"/>
  <c r="G23" i="4"/>
  <c r="AL22" i="4"/>
  <c r="AE22" i="4"/>
  <c r="V22" i="4"/>
  <c r="Q22" i="4"/>
  <c r="L22" i="4"/>
  <c r="G22" i="4"/>
  <c r="Q25" i="4" l="1"/>
  <c r="G31" i="4"/>
  <c r="V25" i="4"/>
  <c r="X24" i="4"/>
  <c r="Q31" i="4"/>
  <c r="G25" i="4"/>
  <c r="V31" i="4"/>
  <c r="M106" i="11"/>
  <c r="L109" i="11"/>
  <c r="M109" i="11" s="1"/>
  <c r="X29" i="4"/>
  <c r="X23" i="4"/>
  <c r="L31" i="4"/>
  <c r="L25" i="4"/>
  <c r="X30" i="4"/>
  <c r="X28" i="4"/>
  <c r="X22" i="4"/>
  <c r="U19" i="4"/>
  <c r="U64" i="4" s="1"/>
  <c r="T19" i="4"/>
  <c r="T64" i="4" s="1"/>
  <c r="S19" i="4"/>
  <c r="P19" i="4"/>
  <c r="O19" i="4"/>
  <c r="N19" i="4"/>
  <c r="K19" i="4"/>
  <c r="J19" i="4"/>
  <c r="I19" i="4"/>
  <c r="E19" i="4"/>
  <c r="F19" i="4"/>
  <c r="D19" i="4"/>
  <c r="AL18" i="4"/>
  <c r="AE18" i="4"/>
  <c r="V18" i="4"/>
  <c r="Q18" i="4"/>
  <c r="L18" i="4"/>
  <c r="G18" i="4"/>
  <c r="AL17" i="4"/>
  <c r="AE17" i="4"/>
  <c r="V17" i="4"/>
  <c r="Q17" i="4"/>
  <c r="L17" i="4"/>
  <c r="G17" i="4"/>
  <c r="AL16" i="4"/>
  <c r="AE16" i="4"/>
  <c r="V16" i="4"/>
  <c r="Q16" i="4"/>
  <c r="L16" i="4"/>
  <c r="G16" i="4"/>
  <c r="AF22" i="3"/>
  <c r="Z22" i="3"/>
  <c r="S22" i="3"/>
  <c r="O22" i="3"/>
  <c r="K22" i="3"/>
  <c r="G22" i="3"/>
  <c r="AF21" i="3"/>
  <c r="Z21" i="3"/>
  <c r="S21" i="3"/>
  <c r="O21" i="3"/>
  <c r="K21" i="3"/>
  <c r="G21" i="3"/>
  <c r="AF20" i="3"/>
  <c r="Z20" i="3"/>
  <c r="S20" i="3"/>
  <c r="O20" i="3"/>
  <c r="K20" i="3"/>
  <c r="G20" i="3"/>
  <c r="AE19" i="3"/>
  <c r="AE24" i="3" s="1"/>
  <c r="AD19" i="3"/>
  <c r="AD24" i="3" s="1"/>
  <c r="AC19" i="3"/>
  <c r="AC24" i="3" s="1"/>
  <c r="AB19" i="3"/>
  <c r="AB24" i="3" s="1"/>
  <c r="Y19" i="3"/>
  <c r="Y24" i="3" s="1"/>
  <c r="X19" i="3"/>
  <c r="X24" i="3" s="1"/>
  <c r="W19" i="3"/>
  <c r="W24" i="3" s="1"/>
  <c r="V19" i="3"/>
  <c r="V24" i="3" s="1"/>
  <c r="R19" i="3"/>
  <c r="R24" i="3" s="1"/>
  <c r="Q19" i="3"/>
  <c r="Q24" i="3" s="1"/>
  <c r="P19" i="3"/>
  <c r="P24" i="3" s="1"/>
  <c r="N19" i="3"/>
  <c r="N24" i="3" s="1"/>
  <c r="M19" i="3"/>
  <c r="M24" i="3" s="1"/>
  <c r="L19" i="3"/>
  <c r="L24" i="3" s="1"/>
  <c r="J19" i="3"/>
  <c r="J24" i="3" s="1"/>
  <c r="I19" i="3"/>
  <c r="I24" i="3" s="1"/>
  <c r="H19" i="3"/>
  <c r="H24" i="3" s="1"/>
  <c r="F19" i="3"/>
  <c r="F24" i="3" s="1"/>
  <c r="E19" i="3"/>
  <c r="E24" i="3" s="1"/>
  <c r="D19" i="3"/>
  <c r="D24" i="3" s="1"/>
  <c r="AF17" i="3"/>
  <c r="Z17" i="3"/>
  <c r="S17" i="3"/>
  <c r="O17" i="3"/>
  <c r="K17" i="3"/>
  <c r="G17" i="3"/>
  <c r="AF16" i="3"/>
  <c r="Z16" i="3"/>
  <c r="S16" i="3"/>
  <c r="O16" i="3"/>
  <c r="K16" i="3"/>
  <c r="G16" i="3"/>
  <c r="AF15" i="3"/>
  <c r="Z15" i="3"/>
  <c r="S15" i="3"/>
  <c r="O15" i="3"/>
  <c r="K15" i="3"/>
  <c r="G15" i="3"/>
  <c r="AL33" i="2"/>
  <c r="AE33" i="2"/>
  <c r="V33" i="2"/>
  <c r="Q33" i="2"/>
  <c r="L33" i="2"/>
  <c r="G33" i="2"/>
  <c r="AL32" i="2"/>
  <c r="AE32" i="2"/>
  <c r="V32" i="2"/>
  <c r="Q32" i="2"/>
  <c r="Q30" i="2" s="1"/>
  <c r="L32" i="2"/>
  <c r="G32" i="2"/>
  <c r="AL31" i="2"/>
  <c r="AE31" i="2"/>
  <c r="V31" i="2"/>
  <c r="Q31" i="2"/>
  <c r="L31" i="2"/>
  <c r="L30" i="2" s="1"/>
  <c r="G31" i="2"/>
  <c r="G30" i="2" s="1"/>
  <c r="AJ30" i="2"/>
  <c r="AI30" i="2"/>
  <c r="AH30" i="2"/>
  <c r="AG30" i="2"/>
  <c r="AC30" i="2"/>
  <c r="AB30" i="2"/>
  <c r="AA30" i="2"/>
  <c r="Z30" i="2"/>
  <c r="U30" i="2"/>
  <c r="T30" i="2"/>
  <c r="S30" i="2"/>
  <c r="P30" i="2"/>
  <c r="O30" i="2"/>
  <c r="N30" i="2"/>
  <c r="K30" i="2"/>
  <c r="J30" i="2"/>
  <c r="I30" i="2"/>
  <c r="F30" i="2"/>
  <c r="E30" i="2"/>
  <c r="D30" i="2"/>
  <c r="AL28" i="2"/>
  <c r="AE28" i="2"/>
  <c r="V28" i="2"/>
  <c r="Q28" i="2"/>
  <c r="L28" i="2"/>
  <c r="G28" i="2"/>
  <c r="AL26" i="2"/>
  <c r="AE26" i="2"/>
  <c r="V26" i="2"/>
  <c r="Q26" i="2"/>
  <c r="L26" i="2"/>
  <c r="G26" i="2"/>
  <c r="AL25" i="2"/>
  <c r="AE25" i="2"/>
  <c r="V25" i="2"/>
  <c r="Q25" i="2"/>
  <c r="L25" i="2"/>
  <c r="G25" i="2"/>
  <c r="AL24" i="2"/>
  <c r="AE24" i="2"/>
  <c r="V24" i="2"/>
  <c r="Q24" i="2"/>
  <c r="L24" i="2"/>
  <c r="G24" i="2"/>
  <c r="AL23" i="2"/>
  <c r="AE23" i="2"/>
  <c r="V23" i="2"/>
  <c r="Q23" i="2"/>
  <c r="L23" i="2"/>
  <c r="G23" i="2"/>
  <c r="AL22" i="2"/>
  <c r="AE22" i="2"/>
  <c r="V22" i="2"/>
  <c r="Q22" i="2"/>
  <c r="L22" i="2"/>
  <c r="G22" i="2"/>
  <c r="AL21" i="2"/>
  <c r="AE21" i="2"/>
  <c r="V21" i="2"/>
  <c r="Q21" i="2"/>
  <c r="Q20" i="2" s="1"/>
  <c r="L21" i="2"/>
  <c r="G21" i="2"/>
  <c r="AJ20" i="2"/>
  <c r="AI20" i="2"/>
  <c r="AH20" i="2"/>
  <c r="AG20" i="2"/>
  <c r="AC20" i="2"/>
  <c r="AB20" i="2"/>
  <c r="AA20" i="2"/>
  <c r="Z20" i="2"/>
  <c r="U20" i="2"/>
  <c r="T20" i="2"/>
  <c r="S20" i="2"/>
  <c r="P20" i="2"/>
  <c r="O20" i="2"/>
  <c r="N20" i="2"/>
  <c r="K20" i="2"/>
  <c r="J20" i="2"/>
  <c r="I20" i="2"/>
  <c r="G20" i="2"/>
  <c r="F20" i="2"/>
  <c r="E20" i="2"/>
  <c r="D20" i="2"/>
  <c r="AL18" i="2"/>
  <c r="AE18" i="2"/>
  <c r="V18" i="2"/>
  <c r="Q18" i="2"/>
  <c r="L18" i="2"/>
  <c r="G18" i="2"/>
  <c r="AL17" i="2"/>
  <c r="AE17" i="2"/>
  <c r="V17" i="2"/>
  <c r="Q17" i="2"/>
  <c r="L17" i="2"/>
  <c r="G17" i="2"/>
  <c r="AL16" i="2"/>
  <c r="AE16" i="2"/>
  <c r="V16" i="2"/>
  <c r="Q16" i="2"/>
  <c r="Q15" i="2" s="1"/>
  <c r="L16" i="2"/>
  <c r="L15" i="2" s="1"/>
  <c r="G16" i="2"/>
  <c r="AJ15" i="2"/>
  <c r="AI15" i="2"/>
  <c r="AH15" i="2"/>
  <c r="AG15" i="2"/>
  <c r="AC15" i="2"/>
  <c r="AB15" i="2"/>
  <c r="AA15" i="2"/>
  <c r="Z15" i="2"/>
  <c r="U15" i="2"/>
  <c r="T15" i="2"/>
  <c r="S15" i="2"/>
  <c r="P15" i="2"/>
  <c r="O15" i="2"/>
  <c r="N15" i="2"/>
  <c r="K15" i="2"/>
  <c r="K35" i="2" s="1"/>
  <c r="J15" i="2"/>
  <c r="I15" i="2"/>
  <c r="F15" i="2"/>
  <c r="E15" i="2"/>
  <c r="D15" i="2"/>
  <c r="I34" i="1"/>
  <c r="J34" i="1"/>
  <c r="K34" i="1"/>
  <c r="AL57" i="1"/>
  <c r="AL56" i="1"/>
  <c r="AL55" i="1"/>
  <c r="AJ54" i="1"/>
  <c r="AI54" i="1"/>
  <c r="AH54" i="1"/>
  <c r="AG54" i="1"/>
  <c r="AL52" i="1"/>
  <c r="AL51" i="1"/>
  <c r="AL50" i="1"/>
  <c r="AL49" i="1"/>
  <c r="AL48" i="1"/>
  <c r="AJ47" i="1"/>
  <c r="AI47" i="1"/>
  <c r="AH47" i="1"/>
  <c r="AG47" i="1"/>
  <c r="AL45" i="1"/>
  <c r="AL44" i="1"/>
  <c r="AL43" i="1"/>
  <c r="AL42" i="1"/>
  <c r="AL41" i="1"/>
  <c r="AL40" i="1"/>
  <c r="AL39" i="1"/>
  <c r="AL38" i="1"/>
  <c r="AL37" i="1"/>
  <c r="AL36" i="1"/>
  <c r="AL35" i="1"/>
  <c r="AJ34" i="1"/>
  <c r="AI34" i="1"/>
  <c r="AH34" i="1"/>
  <c r="AG34" i="1"/>
  <c r="AL32" i="1"/>
  <c r="AL30" i="1"/>
  <c r="AL28" i="1"/>
  <c r="AL27" i="1"/>
  <c r="AL26" i="1"/>
  <c r="AJ25" i="1"/>
  <c r="AI25" i="1"/>
  <c r="AH25" i="1"/>
  <c r="AG25" i="1"/>
  <c r="AL23" i="1"/>
  <c r="AL22" i="1"/>
  <c r="AL21" i="1"/>
  <c r="AJ20" i="1"/>
  <c r="AI20" i="1"/>
  <c r="AH20" i="1"/>
  <c r="AG20" i="1"/>
  <c r="AL18" i="1"/>
  <c r="AL17" i="1"/>
  <c r="AJ16" i="1"/>
  <c r="AI16" i="1"/>
  <c r="AH16" i="1"/>
  <c r="AG16" i="1"/>
  <c r="AE57" i="1"/>
  <c r="AE56" i="1"/>
  <c r="AE55" i="1"/>
  <c r="AC54" i="1"/>
  <c r="AB54" i="1"/>
  <c r="AA54" i="1"/>
  <c r="Z54" i="1"/>
  <c r="AE52" i="1"/>
  <c r="AE51" i="1"/>
  <c r="AE50" i="1"/>
  <c r="AE49" i="1"/>
  <c r="AE48" i="1"/>
  <c r="AC47" i="1"/>
  <c r="AB47" i="1"/>
  <c r="AA47" i="1"/>
  <c r="Z47" i="1"/>
  <c r="AE45" i="1"/>
  <c r="AE44" i="1"/>
  <c r="AE43" i="1"/>
  <c r="AE42" i="1"/>
  <c r="AE41" i="1"/>
  <c r="AE40" i="1"/>
  <c r="AE39" i="1"/>
  <c r="AE38" i="1"/>
  <c r="AE37" i="1"/>
  <c r="AE36" i="1"/>
  <c r="AE35" i="1"/>
  <c r="AC34" i="1"/>
  <c r="AB34" i="1"/>
  <c r="AA34" i="1"/>
  <c r="Z34" i="1"/>
  <c r="AE32" i="1"/>
  <c r="AE30" i="1"/>
  <c r="AE28" i="1"/>
  <c r="AE27" i="1"/>
  <c r="AE26" i="1"/>
  <c r="AC25" i="1"/>
  <c r="AB25" i="1"/>
  <c r="AA25" i="1"/>
  <c r="Z25" i="1"/>
  <c r="AE23" i="1"/>
  <c r="AE22" i="1"/>
  <c r="AE21" i="1"/>
  <c r="AC20" i="1"/>
  <c r="AB20" i="1"/>
  <c r="AA20" i="1"/>
  <c r="Z20" i="1"/>
  <c r="AE18" i="1"/>
  <c r="AE17" i="1"/>
  <c r="AC16" i="1"/>
  <c r="AB16" i="1"/>
  <c r="AA16" i="1"/>
  <c r="Z16" i="1"/>
  <c r="U54" i="1"/>
  <c r="T54" i="1"/>
  <c r="S54" i="1"/>
  <c r="P54" i="1"/>
  <c r="O54" i="1"/>
  <c r="N54" i="1"/>
  <c r="K54" i="1"/>
  <c r="J54" i="1"/>
  <c r="I54" i="1"/>
  <c r="U47" i="1"/>
  <c r="T47" i="1"/>
  <c r="S47" i="1"/>
  <c r="P47" i="1"/>
  <c r="O47" i="1"/>
  <c r="N47" i="1"/>
  <c r="K47" i="1"/>
  <c r="J47" i="1"/>
  <c r="I47" i="1"/>
  <c r="U34" i="1"/>
  <c r="T34" i="1"/>
  <c r="S34" i="1"/>
  <c r="P34" i="1"/>
  <c r="O34" i="1"/>
  <c r="N34" i="1"/>
  <c r="U25" i="1"/>
  <c r="T25" i="1"/>
  <c r="S25" i="1"/>
  <c r="P25" i="1"/>
  <c r="O25" i="1"/>
  <c r="N25" i="1"/>
  <c r="K25" i="1"/>
  <c r="J25" i="1"/>
  <c r="I25" i="1"/>
  <c r="U20" i="1"/>
  <c r="T20" i="1"/>
  <c r="S20" i="1"/>
  <c r="P20" i="1"/>
  <c r="O20" i="1"/>
  <c r="N20" i="1"/>
  <c r="K20" i="1"/>
  <c r="J20" i="1"/>
  <c r="I20" i="1"/>
  <c r="U16" i="1"/>
  <c r="T16" i="1"/>
  <c r="S16" i="1"/>
  <c r="P16" i="1"/>
  <c r="O16" i="1"/>
  <c r="N16" i="1"/>
  <c r="K16" i="1"/>
  <c r="J16" i="1"/>
  <c r="I16" i="1"/>
  <c r="V57" i="1"/>
  <c r="V56" i="1"/>
  <c r="V55" i="1"/>
  <c r="Q57" i="1"/>
  <c r="Q56" i="1"/>
  <c r="Q55" i="1"/>
  <c r="L57" i="1"/>
  <c r="L56" i="1"/>
  <c r="L55" i="1"/>
  <c r="G57" i="1"/>
  <c r="G56" i="1"/>
  <c r="G55" i="1"/>
  <c r="F54" i="1"/>
  <c r="E54" i="1"/>
  <c r="D54" i="1"/>
  <c r="F47" i="1"/>
  <c r="E47" i="1"/>
  <c r="D47" i="1"/>
  <c r="F34" i="1"/>
  <c r="E34" i="1"/>
  <c r="D34" i="1"/>
  <c r="F25" i="1"/>
  <c r="E25" i="1"/>
  <c r="D25" i="1"/>
  <c r="F20" i="1"/>
  <c r="E20" i="1"/>
  <c r="D20" i="1"/>
  <c r="F16" i="1"/>
  <c r="E16" i="1"/>
  <c r="D16" i="1"/>
  <c r="V52" i="1"/>
  <c r="V51" i="1"/>
  <c r="V50" i="1"/>
  <c r="V49" i="1"/>
  <c r="V48" i="1"/>
  <c r="V45" i="1"/>
  <c r="V44" i="1"/>
  <c r="V43" i="1"/>
  <c r="V42" i="1"/>
  <c r="V41" i="1"/>
  <c r="V40" i="1"/>
  <c r="V39" i="1"/>
  <c r="V38" i="1"/>
  <c r="V37" i="1"/>
  <c r="V36" i="1"/>
  <c r="V35" i="1"/>
  <c r="V32" i="1"/>
  <c r="V30" i="1"/>
  <c r="V28" i="1"/>
  <c r="V27" i="1"/>
  <c r="V26" i="1"/>
  <c r="V23" i="1"/>
  <c r="V22" i="1"/>
  <c r="V21" i="1"/>
  <c r="V18" i="1"/>
  <c r="V17" i="1"/>
  <c r="Q52" i="1"/>
  <c r="Q51" i="1"/>
  <c r="Q50" i="1"/>
  <c r="Q49" i="1"/>
  <c r="Q48" i="1"/>
  <c r="Q45" i="1"/>
  <c r="Q44" i="1"/>
  <c r="Q43" i="1"/>
  <c r="Q42" i="1"/>
  <c r="Q41" i="1"/>
  <c r="Q40" i="1"/>
  <c r="Q39" i="1"/>
  <c r="Q38" i="1"/>
  <c r="Q37" i="1"/>
  <c r="Q36" i="1"/>
  <c r="Q35" i="1"/>
  <c r="Q32" i="1"/>
  <c r="Q30" i="1"/>
  <c r="Q28" i="1"/>
  <c r="Q27" i="1"/>
  <c r="Q26" i="1"/>
  <c r="Q23" i="1"/>
  <c r="Q22" i="1"/>
  <c r="Q21" i="1"/>
  <c r="Q18" i="1"/>
  <c r="Q17" i="1"/>
  <c r="L52" i="1"/>
  <c r="L51" i="1"/>
  <c r="L50" i="1"/>
  <c r="L49" i="1"/>
  <c r="L48" i="1"/>
  <c r="L45" i="1"/>
  <c r="L44" i="1"/>
  <c r="L43" i="1"/>
  <c r="L42" i="1"/>
  <c r="L41" i="1"/>
  <c r="L40" i="1"/>
  <c r="L39" i="1"/>
  <c r="L38" i="1"/>
  <c r="L37" i="1"/>
  <c r="L36" i="1"/>
  <c r="L35" i="1"/>
  <c r="L32" i="1"/>
  <c r="L30" i="1"/>
  <c r="L28" i="1"/>
  <c r="L27" i="1"/>
  <c r="L26" i="1"/>
  <c r="L23" i="1"/>
  <c r="L22" i="1"/>
  <c r="L21" i="1"/>
  <c r="L18" i="1"/>
  <c r="L17" i="1"/>
  <c r="G52" i="1"/>
  <c r="G51" i="1"/>
  <c r="G50" i="1"/>
  <c r="G49" i="1"/>
  <c r="G48" i="1"/>
  <c r="G45" i="1"/>
  <c r="G44" i="1"/>
  <c r="G43" i="1"/>
  <c r="G42" i="1"/>
  <c r="G41" i="1"/>
  <c r="G40" i="1"/>
  <c r="G39" i="1"/>
  <c r="G38" i="1"/>
  <c r="G37" i="1"/>
  <c r="G36" i="1"/>
  <c r="G35" i="1"/>
  <c r="G32" i="1"/>
  <c r="G30" i="1"/>
  <c r="G28" i="1"/>
  <c r="G27" i="1"/>
  <c r="G26" i="1"/>
  <c r="G23" i="1"/>
  <c r="G22" i="1"/>
  <c r="G21" i="1"/>
  <c r="G18" i="1"/>
  <c r="G17" i="1"/>
  <c r="V30" i="2" l="1"/>
  <c r="V15" i="2"/>
  <c r="AE15" i="2"/>
  <c r="F35" i="2"/>
  <c r="P35" i="2"/>
  <c r="G15" i="2"/>
  <c r="K19" i="3"/>
  <c r="AI35" i="2"/>
  <c r="G35" i="2"/>
  <c r="U35" i="2"/>
  <c r="AF19" i="3"/>
  <c r="AF24" i="3" s="1"/>
  <c r="S19" i="3"/>
  <c r="S24" i="3" s="1"/>
  <c r="AB35" i="2"/>
  <c r="L20" i="2"/>
  <c r="AL20" i="2"/>
  <c r="V20" i="2"/>
  <c r="L19" i="4"/>
  <c r="Q19" i="4"/>
  <c r="X17" i="4"/>
  <c r="V19" i="4"/>
  <c r="V64" i="4" s="1"/>
  <c r="G19" i="4"/>
  <c r="X18" i="4"/>
  <c r="X16" i="4"/>
  <c r="T20" i="3"/>
  <c r="Z19" i="3"/>
  <c r="Z24" i="3" s="1"/>
  <c r="T22" i="3"/>
  <c r="T17" i="3"/>
  <c r="Q35" i="2"/>
  <c r="AC35" i="2"/>
  <c r="AJ35" i="2"/>
  <c r="D35" i="2"/>
  <c r="I35" i="2"/>
  <c r="N35" i="2"/>
  <c r="S35" i="2"/>
  <c r="Z35" i="2"/>
  <c r="AG35" i="2"/>
  <c r="AE30" i="2"/>
  <c r="X21" i="1"/>
  <c r="X16" i="2"/>
  <c r="X18" i="2"/>
  <c r="X22" i="2"/>
  <c r="AE20" i="2"/>
  <c r="X24" i="2"/>
  <c r="X26" i="2"/>
  <c r="X31" i="2"/>
  <c r="X33" i="2"/>
  <c r="V35" i="2"/>
  <c r="E35" i="2"/>
  <c r="J35" i="2"/>
  <c r="O35" i="2"/>
  <c r="T35" i="2"/>
  <c r="AA35" i="2"/>
  <c r="AH35" i="2"/>
  <c r="AL15" i="2"/>
  <c r="AL30" i="2"/>
  <c r="L35" i="2"/>
  <c r="X17" i="2"/>
  <c r="X21" i="2"/>
  <c r="X23" i="2"/>
  <c r="X25" i="2"/>
  <c r="X28" i="2"/>
  <c r="X32" i="2"/>
  <c r="T16" i="3"/>
  <c r="O19" i="3"/>
  <c r="O24" i="3" s="1"/>
  <c r="T21" i="3"/>
  <c r="K24" i="3"/>
  <c r="T15" i="3"/>
  <c r="G19" i="3"/>
  <c r="G24" i="3" s="1"/>
  <c r="AL16" i="1"/>
  <c r="AE16" i="1"/>
  <c r="AH59" i="1"/>
  <c r="X39" i="1"/>
  <c r="X49" i="1"/>
  <c r="X43" i="1"/>
  <c r="V54" i="1"/>
  <c r="X57" i="1"/>
  <c r="AC59" i="1"/>
  <c r="AE34" i="1"/>
  <c r="AE54" i="1"/>
  <c r="X56" i="1"/>
  <c r="AE47" i="1"/>
  <c r="X26" i="1"/>
  <c r="X48" i="1"/>
  <c r="X52" i="1"/>
  <c r="AL54" i="1"/>
  <c r="AL47" i="1"/>
  <c r="AG59" i="1"/>
  <c r="AL34" i="1"/>
  <c r="AJ59" i="1"/>
  <c r="AL25" i="1"/>
  <c r="AI59" i="1"/>
  <c r="AL20" i="1"/>
  <c r="AA59" i="1"/>
  <c r="Z59" i="1"/>
  <c r="AB59" i="1"/>
  <c r="X38" i="1"/>
  <c r="X42" i="1"/>
  <c r="X36" i="1"/>
  <c r="X40" i="1"/>
  <c r="X44" i="1"/>
  <c r="X28" i="1"/>
  <c r="Q25" i="1"/>
  <c r="P59" i="1"/>
  <c r="X17" i="1"/>
  <c r="X18" i="1"/>
  <c r="X23" i="1"/>
  <c r="J59" i="1"/>
  <c r="X32" i="1"/>
  <c r="X35" i="1"/>
  <c r="X50" i="1"/>
  <c r="D59" i="1"/>
  <c r="F59" i="1"/>
  <c r="L16" i="1"/>
  <c r="X30" i="1"/>
  <c r="X37" i="1"/>
  <c r="X41" i="1"/>
  <c r="X45" i="1"/>
  <c r="X51" i="1"/>
  <c r="Q20" i="1"/>
  <c r="Q34" i="1"/>
  <c r="V16" i="1"/>
  <c r="E59" i="1"/>
  <c r="Q54" i="1"/>
  <c r="S59" i="1"/>
  <c r="AE20" i="1"/>
  <c r="X55" i="1"/>
  <c r="L25" i="1"/>
  <c r="L47" i="1"/>
  <c r="V25" i="1"/>
  <c r="V47" i="1"/>
  <c r="L54" i="1"/>
  <c r="Q47" i="1"/>
  <c r="X22" i="1"/>
  <c r="L20" i="1"/>
  <c r="L34" i="1"/>
  <c r="Q16" i="1"/>
  <c r="V20" i="1"/>
  <c r="V34" i="1"/>
  <c r="O59" i="1"/>
  <c r="AE25" i="1"/>
  <c r="N59" i="1"/>
  <c r="T59" i="1"/>
  <c r="I59" i="1"/>
  <c r="G25" i="1"/>
  <c r="U59" i="1"/>
  <c r="K59" i="1"/>
  <c r="G54" i="1"/>
  <c r="X27" i="1"/>
  <c r="G47" i="1"/>
  <c r="G20" i="1"/>
  <c r="G34" i="1"/>
  <c r="G16" i="1"/>
  <c r="AE35" i="2" l="1"/>
  <c r="T19" i="3"/>
  <c r="T24" i="3" s="1"/>
  <c r="X15" i="2"/>
  <c r="X20" i="2"/>
  <c r="AL35" i="2"/>
  <c r="X30" i="2"/>
  <c r="AE59" i="1"/>
  <c r="AL59" i="1"/>
  <c r="Q59" i="1"/>
  <c r="X54" i="1"/>
  <c r="X47" i="1"/>
  <c r="X16" i="1"/>
  <c r="V59" i="1"/>
  <c r="X25" i="1"/>
  <c r="X20" i="1"/>
  <c r="X34" i="1"/>
  <c r="L59" i="1"/>
  <c r="G59" i="1"/>
  <c r="X35" i="2" l="1"/>
  <c r="X59" i="1"/>
</calcChain>
</file>

<file path=xl/sharedStrings.xml><?xml version="1.0" encoding="utf-8"?>
<sst xmlns="http://schemas.openxmlformats.org/spreadsheetml/2006/main" count="1479" uniqueCount="636">
  <si>
    <t>SUBIC BAY METROPOLITAN AUTHORITY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</si>
  <si>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</si>
  <si>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</si>
  <si>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</si>
  <si>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</si>
  <si>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</si>
  <si>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</si>
  <si>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</si>
  <si>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</si>
  <si>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</si>
  <si>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</si>
  <si>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</si>
  <si>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</si>
  <si>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Sep</t>
  </si>
  <si>
    <t>VESSEL CHARGES</t>
  </si>
  <si>
    <t>a.</t>
  </si>
  <si>
    <t>Port charges</t>
  </si>
  <si>
    <t>b.</t>
  </si>
  <si>
    <t>Line handling</t>
  </si>
  <si>
    <t>CARGO CHARGES</t>
  </si>
  <si>
    <t>Wharfage fee</t>
  </si>
  <si>
    <t>Storage fee</t>
  </si>
  <si>
    <t>c.</t>
  </si>
  <si>
    <t>Reefer charges</t>
  </si>
  <si>
    <t>LEASE/RENTAL</t>
  </si>
  <si>
    <t>Space/Warehouse rental</t>
  </si>
  <si>
    <t>NCT1</t>
  </si>
  <si>
    <t>NCT2</t>
  </si>
  <si>
    <t>PROCESSING FEE</t>
  </si>
  <si>
    <t>GATEPASS MANAGEMENT SYSTEM (GMS)</t>
  </si>
  <si>
    <t>SBMA SHARE</t>
  </si>
  <si>
    <t>Pilotage fee</t>
  </si>
  <si>
    <t>Cargo handling services</t>
  </si>
  <si>
    <t>SBITC (NCT I) variable fee</t>
  </si>
  <si>
    <t>d.</t>
  </si>
  <si>
    <t>ICTSI (NCT II) variable fee</t>
  </si>
  <si>
    <t>e.</t>
  </si>
  <si>
    <t>Bunkering services</t>
  </si>
  <si>
    <t>f.</t>
  </si>
  <si>
    <t>Chandling services</t>
  </si>
  <si>
    <t>g.</t>
  </si>
  <si>
    <t>Tugboat services</t>
  </si>
  <si>
    <t>h.</t>
  </si>
  <si>
    <t>Hauling services</t>
  </si>
  <si>
    <t>i.</t>
  </si>
  <si>
    <t>Water tendering services</t>
  </si>
  <si>
    <t>j.</t>
  </si>
  <si>
    <t>Boat services</t>
  </si>
  <si>
    <t>k.</t>
  </si>
  <si>
    <t>Ship repair</t>
  </si>
  <si>
    <t>OTHER CHARGES</t>
  </si>
  <si>
    <t>Equipment rental</t>
  </si>
  <si>
    <t>Anti-pilferage seal</t>
  </si>
  <si>
    <t>Water operator's permit</t>
  </si>
  <si>
    <t>Port violation/penalty</t>
  </si>
  <si>
    <t>Seaport I.D.</t>
  </si>
  <si>
    <t>TOTAL SEAPORT REVENUES</t>
  </si>
  <si>
    <t>IMPEX FEES</t>
  </si>
  <si>
    <t>TFCD Import Proc. Fees ETAPS/TAFS-WEB (E-KONEK)</t>
  </si>
  <si>
    <t>TFCD Export Processing Fees AEDS (E-KONEK)</t>
  </si>
  <si>
    <t>TFCD Import Processing Fees (Intercommerce)</t>
  </si>
  <si>
    <t>ADMISSION FEES</t>
  </si>
  <si>
    <t>Industrial / Heavy Equipment</t>
  </si>
  <si>
    <t>Trucks / Bus / Special Purpose Veh.</t>
  </si>
  <si>
    <t>Passenger Van / SUV / 2000-up</t>
  </si>
  <si>
    <t>Used / Brand New Car</t>
  </si>
  <si>
    <t>Motorcycles</t>
  </si>
  <si>
    <t>Aircraft</t>
  </si>
  <si>
    <t>FINES AND PENALTIES - TFCD</t>
  </si>
  <si>
    <t>TOTAL TFCD REVENUES</t>
  </si>
  <si>
    <t>HANGAR LEASES</t>
  </si>
  <si>
    <t>AIRPORT FEES</t>
  </si>
  <si>
    <t>ROYALTY INCOME</t>
  </si>
  <si>
    <t>TOTAL AIRPORT REVENUES</t>
  </si>
  <si>
    <t>1st Quarter</t>
  </si>
  <si>
    <t>2nd Quarter</t>
  </si>
  <si>
    <t>3rd Quarter</t>
  </si>
  <si>
    <t>4th Quarter</t>
  </si>
  <si>
    <t>EXISTING REVENUES</t>
  </si>
  <si>
    <t>KEY INITIATIVES</t>
  </si>
  <si>
    <t>Project 1</t>
  </si>
  <si>
    <t>Project 2</t>
  </si>
  <si>
    <t>Project 3</t>
  </si>
  <si>
    <t>Revenue Form</t>
  </si>
  <si>
    <t>in Pesos</t>
  </si>
  <si>
    <t>&lt;STRATEGIC BUSINESS GROUP&gt;</t>
  </si>
  <si>
    <r>
      <t xml:space="preserve">Department : </t>
    </r>
    <r>
      <rPr>
        <b/>
        <u/>
        <sz val="10"/>
        <rFont val="Arial"/>
        <family val="2"/>
      </rPr>
      <t>_______________________________________________</t>
    </r>
  </si>
  <si>
    <t>Area</t>
  </si>
  <si>
    <t>Month (Start of Payment/Billing)</t>
  </si>
  <si>
    <t>TOTAL REVENUE</t>
  </si>
  <si>
    <t>1. New Leases (Name of Company)</t>
  </si>
  <si>
    <t>Revenue</t>
  </si>
  <si>
    <t>2. New Leases (Name of Company)</t>
  </si>
  <si>
    <t>3. New Leases (Name of Company)</t>
  </si>
  <si>
    <t>BUSINESS &amp; INVESTMENT GROUP</t>
  </si>
  <si>
    <r>
      <t xml:space="preserve">Department : </t>
    </r>
    <r>
      <rPr>
        <b/>
        <u/>
        <sz val="10"/>
        <rFont val="Arial"/>
        <family val="2"/>
      </rPr>
      <t>Land and Asset Management Department</t>
    </r>
  </si>
  <si>
    <t>Rate per</t>
  </si>
  <si>
    <t>No. of</t>
  </si>
  <si>
    <t>Monthly</t>
  </si>
  <si>
    <t>PARTICULARS</t>
  </si>
  <si>
    <t>(sqm)</t>
  </si>
  <si>
    <t>sqm</t>
  </si>
  <si>
    <t>Years</t>
  </si>
  <si>
    <t>Amount</t>
  </si>
  <si>
    <t>Billing</t>
  </si>
  <si>
    <t>TOTAL</t>
  </si>
  <si>
    <t>1st Q</t>
  </si>
  <si>
    <t>2nd Q</t>
  </si>
  <si>
    <t>3rd Q</t>
  </si>
  <si>
    <t>4th Q</t>
  </si>
  <si>
    <t>:</t>
  </si>
  <si>
    <t>TOTAL EXISTING REVENUES</t>
  </si>
  <si>
    <t>Prepared by:</t>
  </si>
  <si>
    <t>Approved by</t>
  </si>
  <si>
    <t>Printed Name and Signature</t>
  </si>
  <si>
    <t>&lt;Position&gt;</t>
  </si>
  <si>
    <t>Department Head</t>
  </si>
  <si>
    <t>SBU Head</t>
  </si>
  <si>
    <t>Sub Total</t>
  </si>
  <si>
    <t>TOURISM OPERATIONS</t>
  </si>
  <si>
    <t>1.  Rental-Chapel</t>
  </si>
  <si>
    <t>2.  SBECC Rental</t>
  </si>
  <si>
    <t>1.  Tourism Fees</t>
  </si>
  <si>
    <t>TOTAL REVENUES</t>
  </si>
  <si>
    <t>`</t>
  </si>
  <si>
    <t>1.  Revenue 1</t>
  </si>
  <si>
    <t>Volume</t>
  </si>
  <si>
    <t>* NO NEED TO SUBMIT FORECAST FOR EXISTING REVENUES. BILLING PLAN FROM THE ACCOUNTING DEPARTMENT WILL BE USED.</t>
  </si>
  <si>
    <t>NEW REVENUES</t>
  </si>
  <si>
    <t>Rate/ sq.m.</t>
  </si>
  <si>
    <r>
      <t xml:space="preserve">Department : </t>
    </r>
    <r>
      <rPr>
        <b/>
        <u/>
        <sz val="8"/>
        <rFont val="Arial"/>
        <family val="2"/>
      </rPr>
      <t>Seaport Department</t>
    </r>
  </si>
  <si>
    <t>PORT AUTHORITY GROUP</t>
  </si>
  <si>
    <t>Prepared by</t>
  </si>
  <si>
    <t>Approved by:</t>
  </si>
  <si>
    <r>
      <t xml:space="preserve">Department : </t>
    </r>
    <r>
      <rPr>
        <b/>
        <u/>
        <sz val="10"/>
        <rFont val="Arial"/>
        <family val="2"/>
      </rPr>
      <t>Trade Facilitation and Compliance Department</t>
    </r>
  </si>
  <si>
    <r>
      <t xml:space="preserve">Department : </t>
    </r>
    <r>
      <rPr>
        <b/>
        <u/>
        <sz val="10"/>
        <rFont val="Arial"/>
        <family val="2"/>
      </rPr>
      <t>Airport Department</t>
    </r>
  </si>
  <si>
    <r>
      <t xml:space="preserve">Department : </t>
    </r>
    <r>
      <rPr>
        <b/>
        <u/>
        <sz val="11"/>
        <rFont val="Arial"/>
        <family val="2"/>
      </rPr>
      <t>_______________________________________________</t>
    </r>
  </si>
  <si>
    <t>1.  Long Term Leases (new for 2021)</t>
  </si>
  <si>
    <t>2.  Short Term Leases (new for 2021)</t>
  </si>
  <si>
    <t>3.  Developers (new for 2021)</t>
  </si>
  <si>
    <t>4. Other Fees (new for 2021)</t>
  </si>
  <si>
    <t xml:space="preserve">    Printed Name and Signature</t>
  </si>
  <si>
    <t>NEW REVENUE FOR 2023</t>
  </si>
  <si>
    <t>Budget 2023 Preparation</t>
  </si>
  <si>
    <t>DEPUTY ADMINISTRATOR, FINANCE</t>
  </si>
  <si>
    <t>MANAGER, ACCOUNTING DEPARTMENT</t>
  </si>
  <si>
    <t>ACCOUNTANT III</t>
  </si>
  <si>
    <t>ANTONIETTA P. SANQUI</t>
  </si>
  <si>
    <t>GENIE ROSE V. VICENTE</t>
  </si>
  <si>
    <t>RONALD DOMINIQUE S. DELA CRUZ</t>
  </si>
  <si>
    <t>Certified correct by:</t>
  </si>
  <si>
    <t>Comprehensive Income/(Loss)</t>
  </si>
  <si>
    <t>Total Other Comprehensive Income/(Loss) for the Period</t>
  </si>
  <si>
    <t>Translation Adjustment</t>
  </si>
  <si>
    <t>Changes in Fair Value of Investments</t>
  </si>
  <si>
    <t>Other Comprehensive Income/(Loss) for the Period</t>
  </si>
  <si>
    <t>Net Income/(Loss)</t>
  </si>
  <si>
    <t>Net Assistance/Subsidy/(Financial Assistance/Subsidy/Contribution)</t>
  </si>
  <si>
    <t>Total Financial Assistance/Subsidy</t>
  </si>
  <si>
    <t>Financial Assistance/Subsidy/Contribution-Others</t>
  </si>
  <si>
    <t>Charity Expenses</t>
  </si>
  <si>
    <t xml:space="preserve">Contribution to AFP Modernization </t>
  </si>
  <si>
    <t xml:space="preserve">Financial Assistance to Government Corporations </t>
  </si>
  <si>
    <t>Subsidy to Other Funds</t>
  </si>
  <si>
    <t>Subsidy to Operating Units</t>
  </si>
  <si>
    <t>Subsidy to Regional Offices/Staff Bureaus</t>
  </si>
  <si>
    <t xml:space="preserve">Financial Assistance to NGOs/CSOs </t>
  </si>
  <si>
    <t>Financial Assistance to Local Government Units</t>
  </si>
  <si>
    <t>Financial Assistance to NGAs</t>
  </si>
  <si>
    <t>Financial Assistance/Subsidy/Contribution</t>
  </si>
  <si>
    <t>Total Assistance and Subsidy</t>
  </si>
  <si>
    <t>Subsidy from Regional Office/Staff Bureau</t>
  </si>
  <si>
    <t>Subsidy from Central Office</t>
  </si>
  <si>
    <t>Subsidy from Other Funds</t>
  </si>
  <si>
    <t xml:space="preserve">Assistance from Government Corporations </t>
  </si>
  <si>
    <t>Assistance from Local Government Units</t>
  </si>
  <si>
    <t>Assistance from National Government Agencies</t>
  </si>
  <si>
    <t>Subsidy from National Government</t>
  </si>
  <si>
    <t>Assistance and Subsidy</t>
  </si>
  <si>
    <t>Profit/(Loss) After Tax</t>
  </si>
  <si>
    <t>Income Tax Expense/(Benefit)</t>
  </si>
  <si>
    <t>Profit/(Loss) Before Tax</t>
  </si>
  <si>
    <t>Total Expenses</t>
  </si>
  <si>
    <t>Total Non-Cash Expenses</t>
  </si>
  <si>
    <t>Total Discounts and Rebates</t>
  </si>
  <si>
    <t>Rebates</t>
  </si>
  <si>
    <t>Other Discounts</t>
  </si>
  <si>
    <t>Discount and Rebates</t>
  </si>
  <si>
    <t>Total Losses</t>
  </si>
  <si>
    <t>Other Losses</t>
  </si>
  <si>
    <t>Rehabilitation Cost</t>
  </si>
  <si>
    <t>Loss Adjustment Expenses</t>
  </si>
  <si>
    <t xml:space="preserve">Loss Recoveries Ceded </t>
  </si>
  <si>
    <t>Share in the Loss of Associates/Affiliates</t>
  </si>
  <si>
    <t>Share in the Loss of Joint Venture</t>
  </si>
  <si>
    <t>Loss on Guaranty</t>
  </si>
  <si>
    <t>Loss from Changes in Fair Value of Investment  Property</t>
  </si>
  <si>
    <t>Loss from Fair Value Adjustment in Hedge Accounting</t>
  </si>
  <si>
    <t>Loss on Securitization</t>
  </si>
  <si>
    <t>Loss on Sale/Redemption/Transfer of Financial Liabilities</t>
  </si>
  <si>
    <t>Loss from Changes in Fair Value  Less Cost to Sell of Biological Assets Due to Price Change</t>
  </si>
  <si>
    <t>Loss from Changes in Fair Value  Less Cost to Sell of Biological Assets Due to Physical Change</t>
  </si>
  <si>
    <t>Loss from Changes in Fair Value of Financial Instruments</t>
  </si>
  <si>
    <t>Loss on Initial Recognition of Biological Assets</t>
  </si>
  <si>
    <t xml:space="preserve">Loss of Assets  </t>
  </si>
  <si>
    <t>Loss on Sale of Assets</t>
  </si>
  <si>
    <t>Loss on Sale of Intangible Assets</t>
  </si>
  <si>
    <t>Loss on Sale of Agricultural Produce</t>
  </si>
  <si>
    <t>Loss on Sale of Biological Assets</t>
  </si>
  <si>
    <t>Loss on Sale of Property, Plant and Equipment</t>
  </si>
  <si>
    <t>Loss on Sale of Investment Property</t>
  </si>
  <si>
    <t>Loss on Sale/Redemption/Transfer of Investments</t>
  </si>
  <si>
    <t>Loss on Foreign Exchange (FOREX)</t>
  </si>
  <si>
    <t>Losses</t>
  </si>
  <si>
    <t>Total Impairment Loss</t>
  </si>
  <si>
    <t>Impairment Loss-Other Assets</t>
  </si>
  <si>
    <t>Impairment Loss-Financial Assets-Available for Sale Securities</t>
  </si>
  <si>
    <t>Impairment Loss-Investment Securities at Amortized Cost</t>
  </si>
  <si>
    <t>Impairment Loss-Other Investments</t>
  </si>
  <si>
    <t>Impairment Loss-Service Concession-Intangible Assets</t>
  </si>
  <si>
    <t>Impairment Loss-Non-Current Assets Held for Sale</t>
  </si>
  <si>
    <t>Impairment Loss-Investments in Subsidiaries</t>
  </si>
  <si>
    <t>Impairment Loss-Investments in Stocks</t>
  </si>
  <si>
    <t>Impairment Loss-Domestic Investments</t>
  </si>
  <si>
    <t>Impairment Loss-Investments in Affiliates/Associates</t>
  </si>
  <si>
    <t>Impairment Loss-Intangible Assets</t>
  </si>
  <si>
    <t>Impairment Loss-Biological Assets</t>
  </si>
  <si>
    <t>Impairment Loss-Property, Plant and Equipment</t>
  </si>
  <si>
    <t>Impairment Loss-Investment Property</t>
  </si>
  <si>
    <t>Impairment Loss-Inventories</t>
  </si>
  <si>
    <t>Impairment Loss-Other Receivables</t>
  </si>
  <si>
    <t>Impairment Loss-Investments in Joint Venture</t>
  </si>
  <si>
    <t>Impairment Loss-Lease Receivables</t>
  </si>
  <si>
    <t>Impairment Loss-Loans and  Receivables</t>
  </si>
  <si>
    <t>Impairment Loss-Financial Assets Held to Maturity</t>
  </si>
  <si>
    <t>Impairment Loss</t>
  </si>
  <si>
    <t>Total Amortization</t>
  </si>
  <si>
    <t>Amortization-Intangible Assets</t>
  </si>
  <si>
    <t>Amortization-Service Concession-Intangible Assets</t>
  </si>
  <si>
    <t>Amortization</t>
  </si>
  <si>
    <t xml:space="preserve">Total Depreciation </t>
  </si>
  <si>
    <t>Depreciation-Other Property, Plant and Equipment</t>
  </si>
  <si>
    <t>Depreciation-Biological Assets</t>
  </si>
  <si>
    <t>Depreciation-Exploration and Evaluation Assets</t>
  </si>
  <si>
    <t>Depreciation-Service Concession Assets</t>
  </si>
  <si>
    <t>Depreciation-Heritage Assets</t>
  </si>
  <si>
    <t>Depreciation-Leased Assets Improvements</t>
  </si>
  <si>
    <t>Depreciation-Leased Assets</t>
  </si>
  <si>
    <t xml:space="preserve">Depreciation-Furniture, Fixtures and Books  </t>
  </si>
  <si>
    <t>Depreciation-Transportation Equipment</t>
  </si>
  <si>
    <t xml:space="preserve">Depreciation-Machinery and Equipment </t>
  </si>
  <si>
    <t>Depreciation-Buildings and Other Structures</t>
  </si>
  <si>
    <t>Depreciation-Infrastructure Assets</t>
  </si>
  <si>
    <t>Depreciation-Land Improvements</t>
  </si>
  <si>
    <t>Depreciation-Investment Property</t>
  </si>
  <si>
    <t xml:space="preserve">Depreciation </t>
  </si>
  <si>
    <t>Non-Cash Expenses</t>
  </si>
  <si>
    <t>Cost of Sales</t>
  </si>
  <si>
    <t>Direct Costs</t>
  </si>
  <si>
    <t>Total Financial Expenses</t>
  </si>
  <si>
    <t xml:space="preserve">Other Financial Charges </t>
  </si>
  <si>
    <t xml:space="preserve">Commitment Fees  </t>
  </si>
  <si>
    <t>Bank Charges</t>
  </si>
  <si>
    <t xml:space="preserve">Guarantee Fees  </t>
  </si>
  <si>
    <t xml:space="preserve">Interest Expenses </t>
  </si>
  <si>
    <t>Management Supervision/Trusteeship Fees</t>
  </si>
  <si>
    <t>Financial Expenses</t>
  </si>
  <si>
    <t>Total Maintenance and Other Operating Expenses</t>
  </si>
  <si>
    <t>Total Other Maintenance and Operating Expenses</t>
  </si>
  <si>
    <t xml:space="preserve">Other Maintenance and Operating Expenses  </t>
  </si>
  <si>
    <t xml:space="preserve">Deposit Claims Pay-out Expenses </t>
  </si>
  <si>
    <t>Crop/Non-Crop Insurance Benefits</t>
  </si>
  <si>
    <t>Major Events and Conventions Expenses</t>
  </si>
  <si>
    <t>Underwriting Expenses</t>
  </si>
  <si>
    <t>Fees and Commission Expenses</t>
  </si>
  <si>
    <t>Documentary Stamps Expenses</t>
  </si>
  <si>
    <t>Lottery Draws Expenses</t>
  </si>
  <si>
    <t>Directors and Committee Members' Fees</t>
  </si>
  <si>
    <t>Litigation/Acquired Assets Expenses</t>
  </si>
  <si>
    <t>Donations</t>
  </si>
  <si>
    <t>Subscription Expenses</t>
  </si>
  <si>
    <t>Membership Dues and Contributions to Organizations</t>
  </si>
  <si>
    <t>Rent/Lease Expenses</t>
  </si>
  <si>
    <t>Transportation and Delivery Expenses</t>
  </si>
  <si>
    <t>Representation Expenses</t>
  </si>
  <si>
    <t>Printing and Publication Expenses</t>
  </si>
  <si>
    <t>Advertising, Promotional and Marketing Expenses</t>
  </si>
  <si>
    <t>Other Maintenance and Operating Expenses</t>
  </si>
  <si>
    <t>Receivership and Liquidation Expenses</t>
  </si>
  <si>
    <t>Members' Benefits</t>
  </si>
  <si>
    <t>Labor and Wages</t>
  </si>
  <si>
    <t>Total Taxes, Insurance Premiums and Other Fees</t>
  </si>
  <si>
    <t>Insurance Expenses</t>
  </si>
  <si>
    <t xml:space="preserve">Fidelity Bond Premiums </t>
  </si>
  <si>
    <t>Taxes, Duties and Licenses</t>
  </si>
  <si>
    <t>Taxes, Insurance Premiums and Other Fees</t>
  </si>
  <si>
    <t>Total Repairs and Maintenance</t>
  </si>
  <si>
    <t>Repairs and Maintenance-Other Property, Plant and Equipment</t>
  </si>
  <si>
    <t>Repairs and Maintenance-Semi-Expendable Furniture, Fixtures and Books</t>
  </si>
  <si>
    <t>Repairs and Maintenance-Semi-Expendable Machinery and Equipment</t>
  </si>
  <si>
    <t>Repairs and Maintenance-Exploration and Evaluation Assets</t>
  </si>
  <si>
    <t>Repairs and Maintenance-Service Concession Assets</t>
  </si>
  <si>
    <t>Restoration and Maintenance-Heritage Assets</t>
  </si>
  <si>
    <t>Repairs and Maintenance-Leased Assets Improvements</t>
  </si>
  <si>
    <t xml:space="preserve">Repairs and Maintenance-Leased Assets </t>
  </si>
  <si>
    <t xml:space="preserve">Repairs and Maintenance-Furniture and  Fixtures </t>
  </si>
  <si>
    <t xml:space="preserve">Repairs and Maintenance-Transportation Equipment  </t>
  </si>
  <si>
    <t xml:space="preserve">Repairs and Maintenance-Machinery and Equipment </t>
  </si>
  <si>
    <t>Repairs and Maintenance-Buildings and Other Structures</t>
  </si>
  <si>
    <t>Repairs and Maintenance-Infrastructure Assets</t>
  </si>
  <si>
    <t>Repairs and Maintenance-Land Improvements</t>
  </si>
  <si>
    <t>Repairs and Maintenance-Investment Property</t>
  </si>
  <si>
    <t>Repairs and Maintenance</t>
  </si>
  <si>
    <t>Total General Services</t>
  </si>
  <si>
    <t>Other General Services</t>
  </si>
  <si>
    <t>Security Services</t>
  </si>
  <si>
    <t>Janitorial Services</t>
  </si>
  <si>
    <t>Environment/Sanitary Services</t>
  </si>
  <si>
    <t>General Services</t>
  </si>
  <si>
    <t>Total Professional Services</t>
  </si>
  <si>
    <t>Other Professional Services</t>
  </si>
  <si>
    <t>Consultancy Services</t>
  </si>
  <si>
    <t>Auditing Services</t>
  </si>
  <si>
    <t>Legal Services</t>
  </si>
  <si>
    <t>Professional Services</t>
  </si>
  <si>
    <t>Total Confidential, Intelligence and Extraordinary Expenses</t>
  </si>
  <si>
    <t>Extraordinary and Miscellaneous Expenses</t>
  </si>
  <si>
    <t>Intelligence Expenses</t>
  </si>
  <si>
    <t>Confidential Expenses</t>
  </si>
  <si>
    <t>Confidential, Intelligence and Extraordinary Expenses</t>
  </si>
  <si>
    <t>Generation, Transmission and Distribution Expenses</t>
  </si>
  <si>
    <t>Total Demolition/Relocation and Desilting/Dredging Expenses</t>
  </si>
  <si>
    <t>Desilting, Drilling and Dredging Expenses</t>
  </si>
  <si>
    <t>Demolition and Relocation Expenses</t>
  </si>
  <si>
    <t>Demolition/Relocation and Desilting/Drilling/Dredging Expenses</t>
  </si>
  <si>
    <t>Total Survey, Research, Exploration and Development Expenses</t>
  </si>
  <si>
    <t>Research, Exploration and Development Expenses</t>
  </si>
  <si>
    <t>Survey Expenses</t>
  </si>
  <si>
    <t>Survey, Research, Exploration and Development Expenses</t>
  </si>
  <si>
    <t xml:space="preserve">Total Awards/Rewards, Prizes and Indemnities </t>
  </si>
  <si>
    <t>Indemnities</t>
  </si>
  <si>
    <t>Prizes</t>
  </si>
  <si>
    <t>Awards/Rewards Expenses</t>
  </si>
  <si>
    <t>Awards/Rewards, Prizes and Indemnities</t>
  </si>
  <si>
    <t>Total Communication Expenses</t>
  </si>
  <si>
    <t>Cable, Satellite, Telegraph and Radio Expenses</t>
  </si>
  <si>
    <t>Internet Subscription Expenses</t>
  </si>
  <si>
    <t>Telephone Expenses</t>
  </si>
  <si>
    <t xml:space="preserve">Postage and Courier Services </t>
  </si>
  <si>
    <t>Communication Expenses</t>
  </si>
  <si>
    <t>Total Utility Expenses</t>
  </si>
  <si>
    <t>Other Utility Expenses</t>
  </si>
  <si>
    <t>Gas/Heating Expenses</t>
  </si>
  <si>
    <t>Electricity Expenses</t>
  </si>
  <si>
    <t>Water Expenses</t>
  </si>
  <si>
    <t>Utility Expenses</t>
  </si>
  <si>
    <t>Total Supplies and Materials Expenses</t>
  </si>
  <si>
    <t>Other Supplies and Materials Expenses</t>
  </si>
  <si>
    <t>Semi-Expendable Furniture, Fixtures and Books Expenses</t>
  </si>
  <si>
    <t>Semi-Expendable Machinery and Equipment Expenses</t>
  </si>
  <si>
    <t>Linens and Beddings Expenses</t>
  </si>
  <si>
    <t>Chemical and Filtering Supplies Expenses</t>
  </si>
  <si>
    <t>Military, Police and Traffic Supplies Expenses</t>
  </si>
  <si>
    <t>Textbooks and Instructional Materials Expenses</t>
  </si>
  <si>
    <t>Agricultural and Marine Supplies Expenses</t>
  </si>
  <si>
    <t>Fuel, Oil and Lubricants Expenses</t>
  </si>
  <si>
    <t>Medical, Dental and Laboratory Supplies Expenses</t>
  </si>
  <si>
    <t>Drugs and Medicines Expenses</t>
  </si>
  <si>
    <t>Welfare Goods Expenses</t>
  </si>
  <si>
    <t>Food Supplies Expenses</t>
  </si>
  <si>
    <t>Animal/Zoological Supplies Expenses</t>
  </si>
  <si>
    <t>Non-Accountable Forms Expenses</t>
  </si>
  <si>
    <t>Accountable Forms Expenses</t>
  </si>
  <si>
    <t xml:space="preserve">Office Supplies Expenses </t>
  </si>
  <si>
    <t>Supplies and Materials Expenses</t>
  </si>
  <si>
    <t>Total Training and Scholarship Expenses</t>
  </si>
  <si>
    <t>Scholarship Grants/Expenses</t>
  </si>
  <si>
    <t>Training Expenses</t>
  </si>
  <si>
    <t>Training and Scholarship Expenses</t>
  </si>
  <si>
    <t>Total Traveling Expenses</t>
  </si>
  <si>
    <t>Traveling Expenses-Foreign</t>
  </si>
  <si>
    <t>Traveling Expenses-Local</t>
  </si>
  <si>
    <t>Traveling Expenses</t>
  </si>
  <si>
    <t>Maintenance and Other Operating Expenses</t>
  </si>
  <si>
    <t>Total Personnel Services</t>
  </si>
  <si>
    <t>Total Other Personnel Benefits</t>
  </si>
  <si>
    <t>Other Personnel Benefits</t>
  </si>
  <si>
    <t>Terminal Leave Benefits</t>
  </si>
  <si>
    <t xml:space="preserve">Retirement Gratuity </t>
  </si>
  <si>
    <t xml:space="preserve">Pension Benefits </t>
  </si>
  <si>
    <t>Total Personnel Benefit Contributions</t>
  </si>
  <si>
    <t>Provident/Welfare Fund Contributions</t>
  </si>
  <si>
    <t>Employees Compensation Insurance Premiums</t>
  </si>
  <si>
    <t>PhilHealth Contributions</t>
  </si>
  <si>
    <t>Pag-IBIG Contributions</t>
  </si>
  <si>
    <t>Retirement and Life Insurance Premiums</t>
  </si>
  <si>
    <t>Personnel Benefit Contributions</t>
  </si>
  <si>
    <t>Total Other Compensation</t>
  </si>
  <si>
    <t>Other Bonuses and Allowances</t>
  </si>
  <si>
    <t>Mid-Year Bonus</t>
  </si>
  <si>
    <t>Cash Gift</t>
  </si>
  <si>
    <t>Year End Bonus</t>
  </si>
  <si>
    <t>Overtime and Night Pay</t>
  </si>
  <si>
    <t>Longevity Pay</t>
  </si>
  <si>
    <t>Hazard Pay</t>
  </si>
  <si>
    <t>Honoraria</t>
  </si>
  <si>
    <t>Overseas Allowance</t>
  </si>
  <si>
    <t>Productivity Incentive Allowance</t>
  </si>
  <si>
    <t>Quarters Allowance</t>
  </si>
  <si>
    <t>Laundry Allowance</t>
  </si>
  <si>
    <t>Subsistence Allowance</t>
  </si>
  <si>
    <t>Clothing/Uniform Allowance</t>
  </si>
  <si>
    <t>Transportation Allowance (TA)</t>
  </si>
  <si>
    <t>Representation Allowance (RA)</t>
  </si>
  <si>
    <t>Personnel Economic Relief Allowance (PERA)</t>
  </si>
  <si>
    <t>Other Compensation</t>
  </si>
  <si>
    <t>Total Salaries and Wages</t>
  </si>
  <si>
    <t>Salaries and Wages-Casual/Contractual</t>
  </si>
  <si>
    <t>Salaries and Wages-Regular</t>
  </si>
  <si>
    <t>Salaries and Wages</t>
  </si>
  <si>
    <t>Personnel Services</t>
  </si>
  <si>
    <t>Expenses</t>
  </si>
  <si>
    <t>Total Income</t>
  </si>
  <si>
    <t>Total Other Non-Operating Income</t>
  </si>
  <si>
    <t>Total Miscellaneous Income</t>
  </si>
  <si>
    <t>Miscellaneous Income</t>
  </si>
  <si>
    <t>Proceeds from Insurance/Indemnities</t>
  </si>
  <si>
    <t>Reversal of Impairment Loss</t>
  </si>
  <si>
    <t>Total Sale of Assets</t>
  </si>
  <si>
    <t>Sale of Unserviceable Property</t>
  </si>
  <si>
    <t>Sale of Garnished/Confiscated/Abandoned/Seized Goods and Property</t>
  </si>
  <si>
    <t>Sale of Assets</t>
  </si>
  <si>
    <t>Other Non-Operating Income</t>
  </si>
  <si>
    <t>Total Gains</t>
  </si>
  <si>
    <t xml:space="preserve">Other Gains </t>
  </si>
  <si>
    <t>Gain from Changes in Fair Value of Investment Property</t>
  </si>
  <si>
    <t>Gain on Securitization</t>
  </si>
  <si>
    <t>Gain from Fair Value Adjustment in Hedge Accounting</t>
  </si>
  <si>
    <t>Gain on Sale/Redemption/Transfer of Financial Liabilities</t>
  </si>
  <si>
    <t>Gain on Initial Recognition of Agricultural Produce</t>
  </si>
  <si>
    <t>Gain from Changes in Fair Value of Financial Instruments</t>
  </si>
  <si>
    <t>Gain on Sale of Intangible Assets</t>
  </si>
  <si>
    <t>Gain on Sale of Agricultural Produce</t>
  </si>
  <si>
    <t>Gain from Changes in Fair Value  Less Cost to Sell of Biological Assets Due to Price Change</t>
  </si>
  <si>
    <t>Gain from Changes in Fair Value  Less Cost to Sell of Biological Assets Due to Physical Change</t>
  </si>
  <si>
    <t>Gain on Sale of Biological Assets</t>
  </si>
  <si>
    <t>Gain on Initial Recognition of Biological Assets</t>
  </si>
  <si>
    <t>Gain on Sale of Property, Plant and Equipment</t>
  </si>
  <si>
    <t>Gain on Sale of Investment Property</t>
  </si>
  <si>
    <t>Gain on Sale/Redemption/Transfer of Investments</t>
  </si>
  <si>
    <t>Gain on Foreign Exchange (FOREX)</t>
  </si>
  <si>
    <t>Gains</t>
  </si>
  <si>
    <t>Total Shares, Grants and Donations</t>
  </si>
  <si>
    <t>Total Grants and Donations</t>
  </si>
  <si>
    <t xml:space="preserve">Income from Grants and Donations in Kind </t>
  </si>
  <si>
    <t>Income from Grants and Donations in Cash</t>
  </si>
  <si>
    <t>Grants and Donations</t>
  </si>
  <si>
    <t>Total Shares</t>
  </si>
  <si>
    <t>Share in Universal Charge</t>
  </si>
  <si>
    <t>Share from Earnings of Government Corporations</t>
  </si>
  <si>
    <t>Share from PAGCOR/PCSO</t>
  </si>
  <si>
    <t>Share from National Wealth</t>
  </si>
  <si>
    <t>Shares</t>
  </si>
  <si>
    <t>Shares, Grants and Donations</t>
  </si>
  <si>
    <t>Total Service and Business Income</t>
  </si>
  <si>
    <t>Total Business Income</t>
  </si>
  <si>
    <t>Other Business Income</t>
  </si>
  <si>
    <t>Income from Communication Facilities</t>
  </si>
  <si>
    <t>Admission Fees</t>
  </si>
  <si>
    <t>Assessment Income</t>
  </si>
  <si>
    <t xml:space="preserve">Royalty Fees </t>
  </si>
  <si>
    <t>Income from Gaming Operations</t>
  </si>
  <si>
    <t>Share in the Profit/Revenue of Associates/Affiliates</t>
  </si>
  <si>
    <t>Income from Acquired/Foreclosed Assets</t>
  </si>
  <si>
    <t xml:space="preserve">Fines and Penalties-Business Income </t>
  </si>
  <si>
    <t>Share in the Profit/Revenue of Joint Venture</t>
  </si>
  <si>
    <t xml:space="preserve">Interest Income </t>
  </si>
  <si>
    <t>Net Hospital Fees</t>
  </si>
  <si>
    <t>Hospital Discounts, Allowances and Free Services</t>
  </si>
  <si>
    <t>Hospital Fees</t>
  </si>
  <si>
    <t xml:space="preserve">Landing and Parking Fees </t>
  </si>
  <si>
    <t xml:space="preserve">Seaport  System Fees </t>
  </si>
  <si>
    <t xml:space="preserve">Road Network  Fees </t>
  </si>
  <si>
    <t xml:space="preserve">Rent/Lease Income </t>
  </si>
  <si>
    <t>Business Income</t>
  </si>
  <si>
    <t>Total Service Income</t>
  </si>
  <si>
    <t>Other Service Income</t>
  </si>
  <si>
    <t>Sewerage/Garbage Fees</t>
  </si>
  <si>
    <t>Accreditation Fees</t>
  </si>
  <si>
    <t xml:space="preserve">Fines and Penalties-Service Income </t>
  </si>
  <si>
    <t>Processing Fees</t>
  </si>
  <si>
    <t>Supervision and Regulation Enforcement Fees</t>
  </si>
  <si>
    <t>Registration Fees</t>
  </si>
  <si>
    <t>Permit Fees</t>
  </si>
  <si>
    <t>Service Income</t>
  </si>
  <si>
    <t>Service and Business Income</t>
  </si>
  <si>
    <t>Income</t>
  </si>
  <si>
    <t>4TH QUARTER</t>
  </si>
  <si>
    <t>3RD QUARTER</t>
  </si>
  <si>
    <t>2ND QUARTER</t>
  </si>
  <si>
    <t>1ST QUARTER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</si>
  <si>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</si>
  <si>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</si>
  <si>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</si>
  <si>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</si>
  <si>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</si>
  <si>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</si>
  <si>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</si>
  <si>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</si>
  <si>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</si>
  <si>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</si>
  <si>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</si>
  <si>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</si>
  <si>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  2027</t>
  </si>
  <si>
    <t>TOTAL  2026</t>
  </si>
  <si>
    <t>TOTAL  2025</t>
  </si>
  <si>
    <t>TOTAL  2024</t>
  </si>
  <si>
    <t>TOTAL  2023</t>
  </si>
  <si>
    <t>SBU:_______________________________________________</t>
  </si>
  <si>
    <t>DEPARTMENT:_____________________________________</t>
  </si>
  <si>
    <t>EXISTING REVENUE SOURCES</t>
  </si>
  <si>
    <t>(In Thousands of Pesos)</t>
  </si>
  <si>
    <t>FOR THE YEAR 2023 - 2027</t>
  </si>
  <si>
    <t>CORPORATE OPERATING BUDGET</t>
  </si>
  <si>
    <t>DETAILED STATEMENT OF COMPREHENSIVE REVENUE FORM</t>
  </si>
  <si>
    <t>KEY INTIATIVES</t>
  </si>
  <si>
    <t xml:space="preserve">  TOTAL - REVENUES</t>
  </si>
  <si>
    <t>TOTAL OPERATING REVENUES</t>
  </si>
  <si>
    <t>Utility Services</t>
  </si>
  <si>
    <t>Others (LAMD Damages/Compt'n Use (Land/Bldg))</t>
  </si>
  <si>
    <t>ALL OTH MISC INC</t>
  </si>
  <si>
    <t>Engineering Services</t>
  </si>
  <si>
    <t>Penalty on Performance Bond</t>
  </si>
  <si>
    <t>Other MTD Svcs</t>
  </si>
  <si>
    <t>Other Miscellaneous Income</t>
  </si>
  <si>
    <t>Subic Water</t>
  </si>
  <si>
    <t>Treasury Income</t>
  </si>
  <si>
    <t>HRMD Services</t>
  </si>
  <si>
    <t>Disposal of Scrap Materials</t>
  </si>
  <si>
    <t>PPMD Services</t>
  </si>
  <si>
    <t>Vehicle/Equipment Rental</t>
  </si>
  <si>
    <t>Road User's Fee (Existing Rates)</t>
  </si>
  <si>
    <t>Garbage Disposal</t>
  </si>
  <si>
    <t>Building Permit</t>
  </si>
  <si>
    <t>Subic enerzone</t>
  </si>
  <si>
    <t>Inc/ (-Dec)</t>
  </si>
  <si>
    <t>Variance</t>
  </si>
  <si>
    <t>Environmental Fees</t>
  </si>
  <si>
    <t>All other income</t>
  </si>
  <si>
    <t>El Kabayo Waterfalls</t>
  </si>
  <si>
    <t>Tourism Classification Fees</t>
  </si>
  <si>
    <t>Advertisement/Signage Fees</t>
  </si>
  <si>
    <t>Tours and Special Events</t>
  </si>
  <si>
    <t>Location Site-Shooting</t>
  </si>
  <si>
    <t>Rent - SBECC</t>
  </si>
  <si>
    <t>Sports Facilities</t>
  </si>
  <si>
    <t>Chapel Rental</t>
  </si>
  <si>
    <t>Tourism Income</t>
  </si>
  <si>
    <t>CUSA</t>
  </si>
  <si>
    <t>Telecommunication Income</t>
  </si>
  <si>
    <t>Royalty Income-Subic/Clark</t>
  </si>
  <si>
    <t xml:space="preserve">Radio Advertising </t>
  </si>
  <si>
    <t>IIO Services</t>
  </si>
  <si>
    <t>Income from SBMPC</t>
  </si>
  <si>
    <t>LAMD Fees</t>
  </si>
  <si>
    <t>Fire Department Services</t>
  </si>
  <si>
    <t>Other Regulatory Income</t>
  </si>
  <si>
    <t>Registry Office</t>
  </si>
  <si>
    <t>Ecology Center Services</t>
  </si>
  <si>
    <t>Labor Income (Work Permit)</t>
  </si>
  <si>
    <t>Vehicle Registration Fees</t>
  </si>
  <si>
    <t>Medical Services</t>
  </si>
  <si>
    <t>ID System</t>
  </si>
  <si>
    <t>Administrative Fees</t>
  </si>
  <si>
    <t>CRTE/PTO Fees</t>
  </si>
  <si>
    <t>Visa and Accreditation Fees</t>
  </si>
  <si>
    <t>Co-Location Fees</t>
  </si>
  <si>
    <t>IMPEX</t>
  </si>
  <si>
    <t>Regulatory Fees</t>
  </si>
  <si>
    <t>Royalty Income</t>
  </si>
  <si>
    <t>Airport Fees</t>
  </si>
  <si>
    <t>Hangar Leases</t>
  </si>
  <si>
    <t>Airport Operations</t>
  </si>
  <si>
    <t>Vale Project</t>
  </si>
  <si>
    <t>JOVO</t>
  </si>
  <si>
    <t>Other Charges</t>
  </si>
  <si>
    <t>SBMA Share</t>
  </si>
  <si>
    <t>Gate Monitoring System (GMS)</t>
  </si>
  <si>
    <t>Processing Fee</t>
  </si>
  <si>
    <t>Lease/Rental</t>
  </si>
  <si>
    <t>Cargo Charges</t>
  </si>
  <si>
    <t>Vessel Charges</t>
  </si>
  <si>
    <t>Seaport Operations</t>
  </si>
  <si>
    <t>Developers</t>
  </si>
  <si>
    <t>Short-Term</t>
  </si>
  <si>
    <t xml:space="preserve">Long-Term </t>
  </si>
  <si>
    <t>Housing</t>
  </si>
  <si>
    <t>Building Leases</t>
  </si>
  <si>
    <t>Land Leases</t>
  </si>
  <si>
    <t>Land and Building Leases</t>
  </si>
  <si>
    <t>For the period ending December</t>
  </si>
  <si>
    <t>For the month of December</t>
  </si>
  <si>
    <t>in Peso Thousands</t>
  </si>
  <si>
    <t>Detailed Revenues</t>
  </si>
  <si>
    <t>CERT/REG/TAX EXEMPT FEE</t>
  </si>
  <si>
    <t>BIDICT -CERTIFIED COPY - CTE</t>
  </si>
  <si>
    <t>Penalty/Late Renewal</t>
  </si>
  <si>
    <t>Business License Plate</t>
  </si>
  <si>
    <t>Business License Sticker</t>
  </si>
  <si>
    <t>SHARE POGO</t>
  </si>
  <si>
    <t>Filing Fee</t>
  </si>
  <si>
    <t>Other Fees</t>
  </si>
  <si>
    <t>All Other Miscellaneous Income</t>
  </si>
  <si>
    <t>FOODTRUCK FEE</t>
  </si>
  <si>
    <t>ADMIN FEE</t>
  </si>
  <si>
    <t>Service Facility  Fee</t>
  </si>
  <si>
    <t>LAMD-Others/Adjustments/Payment Damages</t>
  </si>
  <si>
    <t>LAMD-Pen Unauth Use Facilities</t>
  </si>
  <si>
    <t>CERTIFICATE OF RESIDENCY</t>
  </si>
  <si>
    <t>CERTIFIED COPY OF ORIGINAL</t>
  </si>
  <si>
    <t>PHOTOCOPY SERVICES</t>
  </si>
  <si>
    <t>PERMIT FEE</t>
  </si>
  <si>
    <t>INSP/VERIFICATION/AUTH/RELOC</t>
  </si>
  <si>
    <t>LOT SURVEY/MAP/TECH PLAN</t>
  </si>
  <si>
    <t>LAMD - Maps/Plans Ortho GEO</t>
  </si>
  <si>
    <t>REGISTRATION FEE</t>
  </si>
  <si>
    <t>Maps &amp; Plans - Ortho-Geographi, other services</t>
  </si>
  <si>
    <t>RCOLR -CERTIFICATION FEE</t>
  </si>
  <si>
    <t>RCOLR -LEASE REGIST PROC FEE</t>
  </si>
  <si>
    <t>RCOLR - MORTGAGE REGIST FE</t>
  </si>
  <si>
    <t>RCOLR -FINES AND PENALTY</t>
  </si>
  <si>
    <t>RCOLR -TITLING ISSUANCE FEE</t>
  </si>
  <si>
    <t>TOTAL OTHER FEES</t>
  </si>
  <si>
    <t>Budget/Account/ Supply Officer</t>
  </si>
  <si>
    <t>Budget/Account/Supply Officer</t>
  </si>
  <si>
    <t>Budget / Account/ Supply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</si>
</sst>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_(* #,##0.00_);_(* \(#,##0.00\);_(* &quot;-&quot;??_);_(@_)"/>
    <numFmt numFmtId="166" formatCode="_(* #,##0_);[Red]_(* \(#,##0\);_(* &quot;-&quot;_);_(@_)"/>
    <numFmt numFmtId="167" formatCode="#,##0_);[Red]\(#,##0\);_(&quot;-&quot;_);_(@_)"/>
    <numFmt numFmtId="168" formatCode="#,##0.00,;[Red]#,##0.00,"/>
    <numFmt numFmtId="169" formatCode="_(* #,##0_);_(* \(#,##0\);_(* &quot;-&quot;??_);_(@_)"/>
    <numFmt numFmtId="170" formatCode="_(* #,##0.0_);_(* \(#,##0.0\);_(* &quot;-&quot;??_);_(@_)"/>
    <numFmt numFmtId="171" formatCode="_(* #,##0.0000_);_(* \(#,##0.0000\);_(* &quot;-&quot;??_);_(@_)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i/>
      <sz val="10"/>
      <name val="Segoe UI"/>
      <family val="2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Font="1"/>
    <xf numFmtId="38" fontId="0" fillId="0" borderId="0" xfId="1" applyNumberFormat="1" applyFont="1"/>
    <xf numFmtId="38" fontId="0" fillId="0" borderId="0" xfId="1" applyNumberFormat="1" applyFont="1" applyFill="1"/>
    <xf numFmtId="38" fontId="0" fillId="0" borderId="0" xfId="1" applyNumberFormat="1" applyFont="1" applyBorder="1"/>
    <xf numFmtId="0" fontId="0" fillId="0" borderId="0" xfId="0" applyFont="1" applyBorder="1"/>
    <xf numFmtId="0" fontId="3" fillId="0" borderId="0" xfId="0" applyFont="1"/>
    <xf numFmtId="0" fontId="0" fillId="0" borderId="0" xfId="0" applyFont="1" applyFill="1"/>
    <xf numFmtId="166" fontId="0" fillId="0" borderId="0" xfId="0" applyNumberFormat="1" applyFont="1"/>
    <xf numFmtId="167" fontId="0" fillId="0" borderId="0" xfId="1" applyNumberFormat="1" applyFont="1" applyFill="1"/>
    <xf numFmtId="167" fontId="0" fillId="0" borderId="0" xfId="1" applyNumberFormat="1" applyFont="1"/>
    <xf numFmtId="4" fontId="5" fillId="0" borderId="0" xfId="0" applyNumberFormat="1" applyFont="1"/>
    <xf numFmtId="167" fontId="0" fillId="0" borderId="0" xfId="1" applyNumberFormat="1" applyFont="1" applyFill="1" applyBorder="1"/>
    <xf numFmtId="167" fontId="0" fillId="0" borderId="0" xfId="1" applyNumberFormat="1" applyFont="1" applyBorder="1"/>
    <xf numFmtId="167" fontId="0" fillId="0" borderId="0" xfId="0" applyNumberFormat="1" applyFont="1"/>
    <xf numFmtId="9" fontId="0" fillId="0" borderId="0" xfId="0" applyNumberFormat="1" applyFont="1"/>
    <xf numFmtId="167" fontId="0" fillId="0" borderId="0" xfId="0" applyNumberFormat="1" applyFont="1" applyFill="1"/>
    <xf numFmtId="165" fontId="0" fillId="0" borderId="0" xfId="2" applyNumberFormat="1" applyFont="1" applyFill="1"/>
    <xf numFmtId="165" fontId="0" fillId="0" borderId="0" xfId="0" applyNumberFormat="1" applyFont="1"/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/>
    <xf numFmtId="0" fontId="0" fillId="0" borderId="0" xfId="0" applyFont="1" applyAlignment="1">
      <alignment horizontal="left"/>
    </xf>
    <xf numFmtId="38" fontId="0" fillId="0" borderId="0" xfId="0" applyNumberFormat="1" applyFont="1" applyBorder="1"/>
    <xf numFmtId="38" fontId="0" fillId="0" borderId="0" xfId="0" applyNumberFormat="1" applyFont="1" applyFill="1" applyBorder="1"/>
    <xf numFmtId="49" fontId="0" fillId="0" borderId="0" xfId="0" applyNumberFormat="1" applyFont="1" applyAlignment="1">
      <alignment horizontal="center"/>
    </xf>
    <xf numFmtId="167" fontId="0" fillId="0" borderId="3" xfId="1" applyNumberFormat="1" applyFont="1" applyBorder="1"/>
    <xf numFmtId="167" fontId="0" fillId="0" borderId="0" xfId="0" applyNumberFormat="1" applyFont="1" applyBorder="1"/>
    <xf numFmtId="0" fontId="0" fillId="0" borderId="0" xfId="0" applyFont="1" applyAlignment="1">
      <alignment horizontal="center"/>
    </xf>
    <xf numFmtId="9" fontId="4" fillId="0" borderId="0" xfId="2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7" fontId="0" fillId="0" borderId="3" xfId="1" applyNumberFormat="1" applyFont="1" applyFill="1" applyBorder="1" applyAlignment="1">
      <alignment vertical="center"/>
    </xf>
    <xf numFmtId="167" fontId="0" fillId="0" borderId="0" xfId="1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/>
    <xf numFmtId="167" fontId="3" fillId="0" borderId="5" xfId="1" applyNumberFormat="1" applyFont="1" applyBorder="1"/>
    <xf numFmtId="167" fontId="3" fillId="0" borderId="5" xfId="0" applyNumberFormat="1" applyFont="1" applyBorder="1"/>
    <xf numFmtId="167" fontId="3" fillId="0" borderId="0" xfId="1" applyNumberFormat="1" applyFont="1" applyBorder="1"/>
    <xf numFmtId="167" fontId="3" fillId="0" borderId="0" xfId="1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8" fontId="0" fillId="2" borderId="0" xfId="0" applyNumberFormat="1" applyFont="1" applyFill="1" applyBorder="1"/>
    <xf numFmtId="167" fontId="0" fillId="2" borderId="3" xfId="1" applyNumberFormat="1" applyFont="1" applyFill="1" applyBorder="1"/>
    <xf numFmtId="167" fontId="0" fillId="2" borderId="0" xfId="1" applyNumberFormat="1" applyFont="1" applyFill="1"/>
    <xf numFmtId="167" fontId="0" fillId="2" borderId="0" xfId="1" applyNumberFormat="1" applyFont="1" applyFill="1" applyBorder="1" applyAlignment="1">
      <alignment vertical="center"/>
    </xf>
    <xf numFmtId="167" fontId="3" fillId="2" borderId="5" xfId="1" applyNumberFormat="1" applyFont="1" applyFill="1" applyBorder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Border="1"/>
    <xf numFmtId="167" fontId="0" fillId="4" borderId="3" xfId="1" applyNumberFormat="1" applyFont="1" applyFill="1" applyBorder="1"/>
    <xf numFmtId="167" fontId="0" fillId="4" borderId="0" xfId="1" applyNumberFormat="1" applyFont="1" applyFill="1"/>
    <xf numFmtId="167" fontId="0" fillId="4" borderId="3" xfId="1" applyNumberFormat="1" applyFont="1" applyFill="1" applyBorder="1" applyAlignment="1">
      <alignment vertical="center"/>
    </xf>
    <xf numFmtId="167" fontId="0" fillId="4" borderId="0" xfId="1" applyNumberFormat="1" applyFont="1" applyFill="1" applyBorder="1" applyAlignment="1">
      <alignment vertical="center"/>
    </xf>
    <xf numFmtId="167" fontId="3" fillId="4" borderId="5" xfId="1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8" fontId="0" fillId="4" borderId="0" xfId="0" applyNumberFormat="1" applyFont="1" applyFill="1" applyBorder="1"/>
    <xf numFmtId="167" fontId="3" fillId="0" borderId="3" xfId="1" applyNumberFormat="1" applyFont="1" applyBorder="1"/>
    <xf numFmtId="167" fontId="3" fillId="2" borderId="3" xfId="1" applyNumberFormat="1" applyFont="1" applyFill="1" applyBorder="1"/>
    <xf numFmtId="167" fontId="3" fillId="4" borderId="3" xfId="1" applyNumberFormat="1" applyFont="1" applyFill="1" applyBorder="1"/>
    <xf numFmtId="167" fontId="3" fillId="0" borderId="0" xfId="0" applyNumberFormat="1" applyFont="1"/>
    <xf numFmtId="0" fontId="9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1" applyNumberFormat="1" applyFont="1"/>
    <xf numFmtId="0" fontId="7" fillId="0" borderId="0" xfId="3" applyFont="1"/>
    <xf numFmtId="0" fontId="11" fillId="0" borderId="0" xfId="3"/>
    <xf numFmtId="0" fontId="7" fillId="0" borderId="0" xfId="3" applyFont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11" fillId="0" borderId="13" xfId="3" applyBorder="1"/>
    <xf numFmtId="0" fontId="11" fillId="0" borderId="0" xfId="3" applyBorder="1"/>
    <xf numFmtId="0" fontId="11" fillId="0" borderId="14" xfId="3" applyBorder="1"/>
    <xf numFmtId="0" fontId="11" fillId="0" borderId="15" xfId="3" applyBorder="1"/>
    <xf numFmtId="0" fontId="7" fillId="0" borderId="13" xfId="3" applyFont="1" applyBorder="1"/>
    <xf numFmtId="0" fontId="7" fillId="0" borderId="0" xfId="3" applyFont="1" applyBorder="1"/>
    <xf numFmtId="0" fontId="7" fillId="0" borderId="14" xfId="3" applyFont="1" applyBorder="1"/>
    <xf numFmtId="0" fontId="7" fillId="0" borderId="15" xfId="3" applyFont="1" applyBorder="1"/>
    <xf numFmtId="0" fontId="11" fillId="0" borderId="0" xfId="3" applyBorder="1" applyAlignment="1">
      <alignment horizontal="left" indent="3"/>
    </xf>
    <xf numFmtId="0" fontId="7" fillId="0" borderId="8" xfId="3" applyFont="1" applyBorder="1"/>
    <xf numFmtId="0" fontId="7" fillId="0" borderId="4" xfId="3" applyFont="1" applyBorder="1"/>
    <xf numFmtId="0" fontId="7" fillId="0" borderId="9" xfId="3" applyFont="1" applyBorder="1"/>
    <xf numFmtId="0" fontId="11" fillId="0" borderId="4" xfId="3" applyBorder="1"/>
    <xf numFmtId="0" fontId="11" fillId="0" borderId="9" xfId="3" applyBorder="1"/>
    <xf numFmtId="0" fontId="11" fillId="0" borderId="6" xfId="3" applyBorder="1"/>
    <xf numFmtId="0" fontId="11" fillId="0" borderId="1" xfId="3" applyBorder="1"/>
    <xf numFmtId="0" fontId="11" fillId="0" borderId="16" xfId="3" applyBorder="1"/>
    <xf numFmtId="0" fontId="11" fillId="0" borderId="11" xfId="3" applyBorder="1"/>
    <xf numFmtId="0" fontId="11" fillId="0" borderId="3" xfId="3" applyBorder="1"/>
    <xf numFmtId="0" fontId="11" fillId="0" borderId="17" xfId="3" applyBorder="1"/>
    <xf numFmtId="0" fontId="11" fillId="0" borderId="0" xfId="3" applyBorder="1" applyAlignment="1"/>
    <xf numFmtId="0" fontId="7" fillId="0" borderId="0" xfId="3" applyFont="1" applyBorder="1" applyAlignment="1"/>
    <xf numFmtId="0" fontId="12" fillId="0" borderId="0" xfId="0" applyFont="1"/>
    <xf numFmtId="0" fontId="12" fillId="0" borderId="3" xfId="0" applyFont="1" applyBorder="1"/>
    <xf numFmtId="0" fontId="12" fillId="0" borderId="0" xfId="0" applyFont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12" fillId="0" borderId="0" xfId="0" applyFont="1" applyFill="1"/>
    <xf numFmtId="0" fontId="12" fillId="0" borderId="0" xfId="0" applyFont="1" applyBorder="1"/>
    <xf numFmtId="166" fontId="12" fillId="0" borderId="0" xfId="0" applyNumberFormat="1" applyFont="1"/>
    <xf numFmtId="167" fontId="12" fillId="0" borderId="0" xfId="0" applyNumberFormat="1" applyFont="1"/>
    <xf numFmtId="9" fontId="12" fillId="0" borderId="0" xfId="0" applyNumberFormat="1" applyFont="1"/>
    <xf numFmtId="9" fontId="12" fillId="0" borderId="0" xfId="0" applyNumberFormat="1" applyFont="1" applyBorder="1"/>
    <xf numFmtId="167" fontId="12" fillId="0" borderId="0" xfId="0" applyNumberFormat="1" applyFont="1" applyFill="1"/>
    <xf numFmtId="165" fontId="12" fillId="0" borderId="0" xfId="2" applyNumberFormat="1" applyFont="1" applyFill="1"/>
    <xf numFmtId="165" fontId="12" fillId="0" borderId="0" xfId="0" applyNumberFormat="1" applyFont="1"/>
    <xf numFmtId="4" fontId="14" fillId="0" borderId="0" xfId="0" applyNumberFormat="1" applyFont="1"/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13" fillId="0" borderId="0" xfId="0" applyNumberFormat="1" applyFont="1"/>
    <xf numFmtId="38" fontId="12" fillId="0" borderId="0" xfId="1" applyNumberFormat="1" applyFont="1"/>
    <xf numFmtId="38" fontId="12" fillId="3" borderId="0" xfId="1" applyNumberFormat="1" applyFont="1" applyFill="1"/>
    <xf numFmtId="38" fontId="12" fillId="0" borderId="0" xfId="1" applyNumberFormat="1" applyFont="1" applyFill="1" applyBorder="1"/>
    <xf numFmtId="38" fontId="12" fillId="0" borderId="0" xfId="1" applyNumberFormat="1" applyFont="1" applyBorder="1"/>
    <xf numFmtId="38" fontId="12" fillId="0" borderId="0" xfId="1" applyNumberFormat="1" applyFont="1" applyFill="1"/>
    <xf numFmtId="38" fontId="12" fillId="4" borderId="0" xfId="1" applyNumberFormat="1" applyFont="1" applyFill="1"/>
    <xf numFmtId="0" fontId="12" fillId="0" borderId="0" xfId="0" applyNumberFormat="1" applyFont="1" applyAlignment="1">
      <alignment horizontal="center"/>
    </xf>
    <xf numFmtId="167" fontId="12" fillId="0" borderId="3" xfId="1" applyNumberFormat="1" applyFont="1" applyBorder="1"/>
    <xf numFmtId="167" fontId="12" fillId="3" borderId="3" xfId="1" applyNumberFormat="1" applyFont="1" applyFill="1" applyBorder="1"/>
    <xf numFmtId="167" fontId="12" fillId="0" borderId="0" xfId="1" applyNumberFormat="1" applyFont="1" applyFill="1" applyBorder="1"/>
    <xf numFmtId="167" fontId="12" fillId="0" borderId="0" xfId="1" applyNumberFormat="1" applyFont="1" applyBorder="1"/>
    <xf numFmtId="167" fontId="12" fillId="4" borderId="3" xfId="1" applyNumberFormat="1" applyFont="1" applyFill="1" applyBorder="1"/>
    <xf numFmtId="49" fontId="12" fillId="0" borderId="0" xfId="0" applyNumberFormat="1" applyFont="1"/>
    <xf numFmtId="167" fontId="12" fillId="0" borderId="0" xfId="1" applyNumberFormat="1" applyFont="1"/>
    <xf numFmtId="167" fontId="12" fillId="3" borderId="0" xfId="1" applyNumberFormat="1" applyFont="1" applyFill="1"/>
    <xf numFmtId="167" fontId="12" fillId="0" borderId="0" xfId="1" applyNumberFormat="1" applyFont="1" applyFill="1"/>
    <xf numFmtId="167" fontId="12" fillId="4" borderId="0" xfId="1" applyNumberFormat="1" applyFont="1" applyFill="1"/>
    <xf numFmtId="0" fontId="12" fillId="0" borderId="0" xfId="0" applyFont="1" applyAlignment="1">
      <alignment wrapText="1"/>
    </xf>
    <xf numFmtId="0" fontId="12" fillId="0" borderId="0" xfId="0" quotePrefix="1" applyNumberFormat="1" applyFont="1" applyAlignment="1">
      <alignment horizontal="center"/>
    </xf>
    <xf numFmtId="167" fontId="12" fillId="0" borderId="3" xfId="1" applyNumberFormat="1" applyFont="1" applyFill="1" applyBorder="1"/>
    <xf numFmtId="49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67" fontId="13" fillId="0" borderId="3" xfId="1" applyNumberFormat="1" applyFont="1" applyBorder="1"/>
    <xf numFmtId="167" fontId="13" fillId="3" borderId="3" xfId="1" applyNumberFormat="1" applyFont="1" applyFill="1" applyBorder="1"/>
    <xf numFmtId="167" fontId="13" fillId="0" borderId="0" xfId="1" applyNumberFormat="1" applyFont="1" applyFill="1" applyBorder="1"/>
    <xf numFmtId="167" fontId="13" fillId="0" borderId="0" xfId="1" applyNumberFormat="1" applyFont="1" applyBorder="1"/>
    <xf numFmtId="167" fontId="13" fillId="4" borderId="3" xfId="1" applyNumberFormat="1" applyFont="1" applyFill="1" applyBorder="1"/>
    <xf numFmtId="167" fontId="13" fillId="0" borderId="0" xfId="0" applyNumberFormat="1" applyFont="1"/>
    <xf numFmtId="167" fontId="12" fillId="0" borderId="0" xfId="0" applyNumberFormat="1" applyFont="1" applyBorder="1"/>
    <xf numFmtId="167" fontId="13" fillId="0" borderId="5" xfId="1" applyNumberFormat="1" applyFont="1" applyBorder="1"/>
    <xf numFmtId="167" fontId="13" fillId="3" borderId="5" xfId="1" applyNumberFormat="1" applyFont="1" applyFill="1" applyBorder="1"/>
    <xf numFmtId="167" fontId="13" fillId="0" borderId="5" xfId="1" applyNumberFormat="1" applyFont="1" applyFill="1" applyBorder="1"/>
    <xf numFmtId="167" fontId="13" fillId="4" borderId="5" xfId="1" applyNumberFormat="1" applyFont="1" applyFill="1" applyBorder="1"/>
    <xf numFmtId="0" fontId="12" fillId="0" borderId="0" xfId="0" applyNumberFormat="1" applyFont="1" applyFill="1" applyAlignment="1">
      <alignment horizontal="center"/>
    </xf>
    <xf numFmtId="167" fontId="13" fillId="2" borderId="3" xfId="1" applyNumberFormat="1" applyFont="1" applyFill="1" applyBorder="1"/>
    <xf numFmtId="0" fontId="15" fillId="0" borderId="0" xfId="0" applyFont="1"/>
    <xf numFmtId="0" fontId="16" fillId="0" borderId="0" xfId="0" applyFont="1"/>
    <xf numFmtId="0" fontId="15" fillId="0" borderId="0" xfId="3" applyFont="1"/>
    <xf numFmtId="0" fontId="18" fillId="0" borderId="0" xfId="0" applyFont="1"/>
    <xf numFmtId="0" fontId="16" fillId="0" borderId="0" xfId="0" applyFont="1" applyFill="1"/>
    <xf numFmtId="0" fontId="16" fillId="0" borderId="0" xfId="0" applyFont="1" applyBorder="1"/>
    <xf numFmtId="166" fontId="16" fillId="0" borderId="0" xfId="0" applyNumberFormat="1" applyFont="1"/>
    <xf numFmtId="167" fontId="16" fillId="0" borderId="0" xfId="0" applyNumberFormat="1" applyFont="1"/>
    <xf numFmtId="9" fontId="16" fillId="0" borderId="0" xfId="0" applyNumberFormat="1" applyFont="1"/>
    <xf numFmtId="9" fontId="16" fillId="0" borderId="0" xfId="0" applyNumberFormat="1" applyFont="1" applyBorder="1"/>
    <xf numFmtId="167" fontId="16" fillId="0" borderId="0" xfId="0" applyNumberFormat="1" applyFont="1" applyFill="1"/>
    <xf numFmtId="165" fontId="16" fillId="0" borderId="0" xfId="2" applyNumberFormat="1" applyFont="1" applyFill="1"/>
    <xf numFmtId="165" fontId="16" fillId="0" borderId="0" xfId="0" applyNumberFormat="1" applyFont="1"/>
    <xf numFmtId="4" fontId="19" fillId="0" borderId="0" xfId="0" applyNumberFormat="1" applyFont="1"/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49" fontId="18" fillId="0" borderId="0" xfId="0" applyNumberFormat="1" applyFont="1"/>
    <xf numFmtId="38" fontId="16" fillId="0" borderId="0" xfId="1" applyNumberFormat="1" applyFont="1"/>
    <xf numFmtId="38" fontId="16" fillId="3" borderId="0" xfId="1" applyNumberFormat="1" applyFont="1" applyFill="1"/>
    <xf numFmtId="38" fontId="16" fillId="0" borderId="0" xfId="1" applyNumberFormat="1" applyFont="1" applyFill="1" applyBorder="1"/>
    <xf numFmtId="38" fontId="16" fillId="0" borderId="0" xfId="1" applyNumberFormat="1" applyFont="1" applyBorder="1"/>
    <xf numFmtId="38" fontId="16" fillId="0" borderId="0" xfId="1" applyNumberFormat="1" applyFont="1" applyFill="1"/>
    <xf numFmtId="38" fontId="16" fillId="4" borderId="0" xfId="1" applyNumberFormat="1" applyFont="1" applyFill="1"/>
    <xf numFmtId="0" fontId="16" fillId="4" borderId="0" xfId="0" applyFont="1" applyFill="1"/>
    <xf numFmtId="0" fontId="16" fillId="0" borderId="0" xfId="0" applyNumberFormat="1" applyFont="1" applyAlignment="1">
      <alignment horizontal="center"/>
    </xf>
    <xf numFmtId="167" fontId="16" fillId="0" borderId="0" xfId="1" applyNumberFormat="1" applyFont="1"/>
    <xf numFmtId="167" fontId="16" fillId="3" borderId="0" xfId="1" applyNumberFormat="1" applyFont="1" applyFill="1"/>
    <xf numFmtId="167" fontId="16" fillId="0" borderId="0" xfId="1" applyNumberFormat="1" applyFont="1" applyFill="1" applyBorder="1"/>
    <xf numFmtId="167" fontId="16" fillId="0" borderId="0" xfId="1" applyNumberFormat="1" applyFont="1" applyBorder="1"/>
    <xf numFmtId="167" fontId="16" fillId="4" borderId="0" xfId="1" applyNumberFormat="1" applyFont="1" applyFill="1"/>
    <xf numFmtId="0" fontId="16" fillId="0" borderId="0" xfId="0" applyNumberFormat="1" applyFont="1" applyFill="1" applyAlignment="1">
      <alignment horizontal="center"/>
    </xf>
    <xf numFmtId="167" fontId="16" fillId="0" borderId="0" xfId="1" applyNumberFormat="1" applyFont="1" applyFill="1"/>
    <xf numFmtId="49" fontId="16" fillId="0" borderId="0" xfId="0" applyNumberFormat="1" applyFont="1"/>
    <xf numFmtId="167" fontId="18" fillId="0" borderId="1" xfId="1" applyNumberFormat="1" applyFont="1" applyBorder="1"/>
    <xf numFmtId="167" fontId="18" fillId="3" borderId="1" xfId="1" applyNumberFormat="1" applyFont="1" applyFill="1" applyBorder="1"/>
    <xf numFmtId="167" fontId="18" fillId="0" borderId="0" xfId="1" applyNumberFormat="1" applyFont="1" applyFill="1" applyBorder="1"/>
    <xf numFmtId="167" fontId="18" fillId="0" borderId="0" xfId="1" applyNumberFormat="1" applyFont="1" applyBorder="1"/>
    <xf numFmtId="167" fontId="18" fillId="4" borderId="1" xfId="1" applyNumberFormat="1" applyFont="1" applyFill="1" applyBorder="1"/>
    <xf numFmtId="167" fontId="16" fillId="0" borderId="0" xfId="0" applyNumberFormat="1" applyFont="1" applyBorder="1"/>
    <xf numFmtId="0" fontId="16" fillId="3" borderId="0" xfId="0" applyFont="1" applyFill="1"/>
    <xf numFmtId="167" fontId="18" fillId="0" borderId="5" xfId="0" applyNumberFormat="1" applyFont="1" applyBorder="1"/>
    <xf numFmtId="167" fontId="18" fillId="3" borderId="5" xfId="0" applyNumberFormat="1" applyFont="1" applyFill="1" applyBorder="1"/>
    <xf numFmtId="167" fontId="18" fillId="4" borderId="5" xfId="0" applyNumberFormat="1" applyFont="1" applyFill="1" applyBorder="1"/>
    <xf numFmtId="0" fontId="16" fillId="0" borderId="3" xfId="0" applyFont="1" applyBorder="1"/>
    <xf numFmtId="0" fontId="7" fillId="0" borderId="1" xfId="3" applyFont="1" applyBorder="1"/>
    <xf numFmtId="0" fontId="7" fillId="0" borderId="1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3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11" fillId="0" borderId="3" xfId="3" applyBorder="1" applyAlignment="1">
      <alignment horizontal="center"/>
    </xf>
    <xf numFmtId="0" fontId="11" fillId="0" borderId="17" xfId="3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11" fillId="0" borderId="0" xfId="3" applyBorder="1" applyAlignment="1">
      <alignment horizontal="center"/>
    </xf>
    <xf numFmtId="0" fontId="11" fillId="0" borderId="15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20" fillId="0" borderId="0" xfId="4" applyFont="1"/>
    <xf numFmtId="40" fontId="21" fillId="0" borderId="0" xfId="4" applyNumberFormat="1" applyFont="1" applyAlignment="1">
      <alignment horizontal="left"/>
    </xf>
    <xf numFmtId="40" fontId="21" fillId="0" borderId="0" xfId="4" applyNumberFormat="1" applyFont="1"/>
    <xf numFmtId="0" fontId="21" fillId="0" borderId="0" xfId="4" applyFont="1"/>
    <xf numFmtId="40" fontId="22" fillId="0" borderId="0" xfId="4" applyNumberFormat="1" applyFont="1" applyAlignment="1">
      <alignment horizontal="left"/>
    </xf>
    <xf numFmtId="40" fontId="23" fillId="0" borderId="0" xfId="4" applyNumberFormat="1" applyFont="1"/>
    <xf numFmtId="0" fontId="22" fillId="0" borderId="0" xfId="4" applyFont="1"/>
    <xf numFmtId="0" fontId="23" fillId="0" borderId="0" xfId="4" applyFont="1"/>
    <xf numFmtId="168" fontId="22" fillId="0" borderId="5" xfId="4" applyNumberFormat="1" applyFont="1" applyBorder="1"/>
    <xf numFmtId="168" fontId="22" fillId="0" borderId="0" xfId="4" applyNumberFormat="1" applyFont="1"/>
    <xf numFmtId="168" fontId="22" fillId="0" borderId="4" xfId="4" applyNumberFormat="1" applyFont="1" applyBorder="1"/>
    <xf numFmtId="168" fontId="23" fillId="0" borderId="0" xfId="4" applyNumberFormat="1" applyFont="1"/>
    <xf numFmtId="168" fontId="22" fillId="0" borderId="3" xfId="4" applyNumberFormat="1" applyFont="1" applyBorder="1"/>
    <xf numFmtId="0" fontId="22" fillId="0" borderId="0" xfId="4" applyFont="1" applyAlignment="1">
      <alignment horizontal="left" indent="2"/>
    </xf>
    <xf numFmtId="0" fontId="23" fillId="0" borderId="0" xfId="4" applyFont="1" applyAlignment="1">
      <alignment horizontal="left" indent="3"/>
    </xf>
    <xf numFmtId="0" fontId="22" fillId="0" borderId="0" xfId="4" applyFont="1" applyAlignment="1">
      <alignment horizontal="left" indent="1"/>
    </xf>
    <xf numFmtId="168" fontId="22" fillId="0" borderId="1" xfId="4" applyNumberFormat="1" applyFont="1" applyBorder="1"/>
    <xf numFmtId="168" fontId="23" fillId="0" borderId="4" xfId="4" applyNumberFormat="1" applyFont="1" applyBorder="1"/>
    <xf numFmtId="168" fontId="23" fillId="0" borderId="1" xfId="4" applyNumberFormat="1" applyFont="1" applyBorder="1"/>
    <xf numFmtId="0" fontId="24" fillId="0" borderId="0" xfId="4" applyFont="1" applyAlignment="1">
      <alignment horizontal="left" indent="4"/>
    </xf>
    <xf numFmtId="0" fontId="22" fillId="0" borderId="12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/>
    </xf>
    <xf numFmtId="40" fontId="23" fillId="0" borderId="10" xfId="4" applyNumberFormat="1" applyFont="1" applyBorder="1" applyAlignment="1">
      <alignment horizontal="center"/>
    </xf>
    <xf numFmtId="0" fontId="22" fillId="0" borderId="7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/>
    </xf>
    <xf numFmtId="0" fontId="22" fillId="0" borderId="10" xfId="4" applyFont="1" applyBorder="1" applyAlignment="1">
      <alignment horizontal="center" vertical="center"/>
    </xf>
    <xf numFmtId="0" fontId="25" fillId="0" borderId="0" xfId="4" applyFont="1" applyAlignment="1">
      <alignment horizontal="center"/>
    </xf>
    <xf numFmtId="0" fontId="20" fillId="0" borderId="0" xfId="4" applyFont="1" applyAlignment="1">
      <alignment horizontal="left"/>
    </xf>
    <xf numFmtId="0" fontId="25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38" fontId="27" fillId="5" borderId="0" xfId="3" applyNumberFormat="1" applyFont="1" applyFill="1"/>
    <xf numFmtId="38" fontId="27" fillId="5" borderId="0" xfId="3" applyNumberFormat="1" applyFont="1" applyFill="1" applyBorder="1"/>
    <xf numFmtId="38" fontId="27" fillId="5" borderId="0" xfId="3" applyNumberFormat="1" applyFont="1" applyFill="1" applyAlignment="1">
      <alignment horizontal="center"/>
    </xf>
    <xf numFmtId="9" fontId="27" fillId="5" borderId="0" xfId="5" applyFont="1" applyFill="1" applyAlignment="1">
      <alignment horizontal="center"/>
    </xf>
    <xf numFmtId="165" fontId="27" fillId="5" borderId="0" xfId="6" applyFont="1" applyFill="1"/>
    <xf numFmtId="169" fontId="27" fillId="5" borderId="0" xfId="6" applyNumberFormat="1" applyFont="1" applyFill="1" applyAlignment="1">
      <alignment horizontal="center"/>
    </xf>
    <xf numFmtId="169" fontId="27" fillId="5" borderId="0" xfId="6" applyNumberFormat="1" applyFont="1" applyFill="1"/>
    <xf numFmtId="165" fontId="27" fillId="5" borderId="0" xfId="6" applyFont="1" applyFill="1" applyBorder="1"/>
    <xf numFmtId="38" fontId="28" fillId="5" borderId="0" xfId="3" applyNumberFormat="1" applyFont="1" applyFill="1"/>
    <xf numFmtId="38" fontId="28" fillId="5" borderId="0" xfId="3" applyNumberFormat="1" applyFont="1" applyFill="1" applyBorder="1"/>
    <xf numFmtId="10" fontId="27" fillId="5" borderId="0" xfId="5" applyNumberFormat="1" applyFont="1" applyFill="1" applyBorder="1"/>
    <xf numFmtId="165" fontId="28" fillId="5" borderId="0" xfId="6" applyFont="1" applyFill="1" applyBorder="1"/>
    <xf numFmtId="10" fontId="29" fillId="5" borderId="4" xfId="5" applyNumberFormat="1" applyFont="1" applyFill="1" applyBorder="1" applyAlignment="1">
      <alignment horizontal="center"/>
    </xf>
    <xf numFmtId="169" fontId="29" fillId="5" borderId="4" xfId="6" applyNumberFormat="1" applyFont="1" applyFill="1" applyBorder="1"/>
    <xf numFmtId="38" fontId="29" fillId="5" borderId="4" xfId="3" applyNumberFormat="1" applyFont="1" applyFill="1" applyBorder="1"/>
    <xf numFmtId="38" fontId="29" fillId="5" borderId="0" xfId="3" applyNumberFormat="1" applyFont="1" applyFill="1" applyBorder="1"/>
    <xf numFmtId="38" fontId="27" fillId="5" borderId="0" xfId="3" applyNumberFormat="1" applyFont="1" applyFill="1" applyBorder="1" applyAlignment="1">
      <alignment horizontal="left" indent="1"/>
    </xf>
    <xf numFmtId="38" fontId="28" fillId="5" borderId="0" xfId="3" applyNumberFormat="1" applyFont="1" applyFill="1" applyAlignment="1">
      <alignment vertical="center"/>
    </xf>
    <xf numFmtId="9" fontId="29" fillId="5" borderId="18" xfId="5" applyNumberFormat="1" applyFont="1" applyFill="1" applyBorder="1" applyAlignment="1">
      <alignment horizontal="center" vertical="center" wrapText="1"/>
    </xf>
    <xf numFmtId="169" fontId="29" fillId="5" borderId="19" xfId="6" applyNumberFormat="1" applyFont="1" applyFill="1" applyBorder="1" applyAlignment="1">
      <alignment vertical="center" wrapText="1"/>
    </xf>
    <xf numFmtId="38" fontId="29" fillId="5" borderId="19" xfId="3" applyNumberFormat="1" applyFont="1" applyFill="1" applyBorder="1"/>
    <xf numFmtId="9" fontId="29" fillId="5" borderId="19" xfId="5" applyNumberFormat="1" applyFont="1" applyFill="1" applyBorder="1" applyAlignment="1">
      <alignment horizontal="center" vertical="center" wrapText="1"/>
    </xf>
    <xf numFmtId="169" fontId="29" fillId="5" borderId="19" xfId="6" applyNumberFormat="1" applyFont="1" applyFill="1" applyBorder="1" applyAlignment="1">
      <alignment vertical="center"/>
    </xf>
    <xf numFmtId="38" fontId="29" fillId="5" borderId="19" xfId="3" applyNumberFormat="1" applyFont="1" applyFill="1" applyBorder="1" applyAlignment="1">
      <alignment horizontal="center" vertical="center" wrapText="1"/>
    </xf>
    <xf numFmtId="38" fontId="29" fillId="5" borderId="20" xfId="3" applyNumberFormat="1" applyFont="1" applyFill="1" applyBorder="1" applyAlignment="1">
      <alignment horizontal="center" vertical="center" wrapText="1"/>
    </xf>
    <xf numFmtId="9" fontId="27" fillId="5" borderId="0" xfId="5" applyNumberFormat="1" applyFont="1" applyFill="1" applyAlignment="1">
      <alignment horizontal="center"/>
    </xf>
    <xf numFmtId="169" fontId="27" fillId="5" borderId="0" xfId="3" applyNumberFormat="1" applyFont="1" applyFill="1"/>
    <xf numFmtId="10" fontId="28" fillId="5" borderId="21" xfId="5" applyNumberFormat="1" applyFont="1" applyFill="1" applyBorder="1" applyAlignment="1">
      <alignment horizontal="center"/>
    </xf>
    <xf numFmtId="169" fontId="28" fillId="5" borderId="21" xfId="6" applyNumberFormat="1" applyFont="1" applyFill="1" applyBorder="1"/>
    <xf numFmtId="38" fontId="27" fillId="5" borderId="21" xfId="3" applyNumberFormat="1" applyFont="1" applyFill="1" applyBorder="1"/>
    <xf numFmtId="38" fontId="30" fillId="5" borderId="0" xfId="3" applyNumberFormat="1" applyFont="1" applyFill="1"/>
    <xf numFmtId="38" fontId="30" fillId="5" borderId="0" xfId="3" applyNumberFormat="1" applyFont="1" applyFill="1" applyBorder="1"/>
    <xf numFmtId="165" fontId="30" fillId="5" borderId="0" xfId="6" applyFont="1" applyFill="1" applyBorder="1"/>
    <xf numFmtId="10" fontId="27" fillId="5" borderId="0" xfId="5" applyNumberFormat="1" applyFont="1" applyFill="1" applyAlignment="1">
      <alignment horizontal="center"/>
    </xf>
    <xf numFmtId="38" fontId="27" fillId="5" borderId="0" xfId="3" applyNumberFormat="1" applyFont="1" applyFill="1" applyAlignment="1">
      <alignment horizontal="left" vertical="center"/>
    </xf>
    <xf numFmtId="10" fontId="30" fillId="5" borderId="0" xfId="5" applyNumberFormat="1" applyFont="1" applyFill="1" applyAlignment="1">
      <alignment horizontal="center"/>
    </xf>
    <xf numFmtId="169" fontId="30" fillId="5" borderId="0" xfId="6" applyNumberFormat="1" applyFont="1" applyFill="1"/>
    <xf numFmtId="38" fontId="30" fillId="5" borderId="0" xfId="3" applyNumberFormat="1" applyFont="1" applyFill="1" applyAlignment="1">
      <alignment horizontal="left" vertical="center" indent="1"/>
    </xf>
    <xf numFmtId="165" fontId="30" fillId="5" borderId="0" xfId="6" applyNumberFormat="1" applyFont="1" applyFill="1"/>
    <xf numFmtId="38" fontId="27" fillId="5" borderId="0" xfId="3" applyNumberFormat="1" applyFont="1" applyFill="1" applyAlignment="1">
      <alignment vertical="center"/>
    </xf>
    <xf numFmtId="165" fontId="27" fillId="5" borderId="0" xfId="6" applyNumberFormat="1" applyFont="1" applyFill="1"/>
    <xf numFmtId="170" fontId="27" fillId="5" borderId="0" xfId="6" applyNumberFormat="1" applyFont="1" applyFill="1"/>
    <xf numFmtId="9" fontId="27" fillId="5" borderId="0" xfId="5" applyFont="1" applyFill="1" applyBorder="1"/>
    <xf numFmtId="171" fontId="27" fillId="5" borderId="0" xfId="6" applyNumberFormat="1" applyFont="1" applyFill="1"/>
    <xf numFmtId="38" fontId="28" fillId="5" borderId="0" xfId="3" applyNumberFormat="1" applyFont="1" applyFill="1" applyAlignment="1">
      <alignment horizontal="center"/>
    </xf>
    <xf numFmtId="38" fontId="28" fillId="5" borderId="0" xfId="3" applyNumberFormat="1" applyFont="1" applyFill="1" applyBorder="1" applyAlignment="1">
      <alignment horizontal="center"/>
    </xf>
    <xf numFmtId="0" fontId="28" fillId="5" borderId="0" xfId="3" applyFont="1" applyFill="1" applyBorder="1" applyAlignment="1">
      <alignment horizontal="center" vertical="center"/>
    </xf>
    <xf numFmtId="9" fontId="31" fillId="6" borderId="10" xfId="5" applyFont="1" applyFill="1" applyBorder="1" applyAlignment="1">
      <alignment horizontal="center" vertical="center"/>
    </xf>
    <xf numFmtId="0" fontId="31" fillId="6" borderId="10" xfId="3" applyFont="1" applyFill="1" applyBorder="1" applyAlignment="1">
      <alignment horizontal="center" vertical="center"/>
    </xf>
    <xf numFmtId="38" fontId="31" fillId="6" borderId="10" xfId="3" applyNumberFormat="1" applyFont="1" applyFill="1" applyBorder="1" applyAlignment="1">
      <alignment horizontal="center"/>
    </xf>
    <xf numFmtId="38" fontId="31" fillId="6" borderId="17" xfId="3" applyNumberFormat="1" applyFont="1" applyFill="1" applyBorder="1" applyAlignment="1">
      <alignment vertical="center" wrapText="1"/>
    </xf>
    <xf numFmtId="38" fontId="31" fillId="6" borderId="3" xfId="3" applyNumberFormat="1" applyFont="1" applyFill="1" applyBorder="1" applyAlignment="1">
      <alignment vertical="center" wrapText="1"/>
    </xf>
    <xf numFmtId="38" fontId="28" fillId="6" borderId="11" xfId="3" applyNumberFormat="1" applyFont="1" applyFill="1" applyBorder="1" applyAlignment="1">
      <alignment vertical="center" wrapText="1"/>
    </xf>
    <xf numFmtId="0" fontId="31" fillId="6" borderId="10" xfId="3" applyFont="1" applyFill="1" applyBorder="1" applyAlignment="1">
      <alignment horizontal="center" vertical="center"/>
    </xf>
    <xf numFmtId="38" fontId="31" fillId="6" borderId="10" xfId="3" applyNumberFormat="1" applyFont="1" applyFill="1" applyBorder="1"/>
    <xf numFmtId="38" fontId="31" fillId="6" borderId="16" xfId="3" applyNumberFormat="1" applyFont="1" applyFill="1" applyBorder="1" applyAlignment="1">
      <alignment vertical="center" wrapText="1"/>
    </xf>
    <xf numFmtId="38" fontId="31" fillId="6" borderId="22" xfId="3" applyNumberFormat="1" applyFont="1" applyFill="1" applyBorder="1" applyAlignment="1">
      <alignment vertical="center" wrapText="1"/>
    </xf>
    <xf numFmtId="38" fontId="28" fillId="6" borderId="6" xfId="3" applyNumberFormat="1" applyFont="1" applyFill="1" applyBorder="1" applyAlignment="1">
      <alignment vertical="center" wrapText="1"/>
    </xf>
    <xf numFmtId="10" fontId="28" fillId="5" borderId="18" xfId="5" applyNumberFormat="1" applyFont="1" applyFill="1" applyBorder="1" applyAlignment="1">
      <alignment horizontal="center"/>
    </xf>
    <xf numFmtId="169" fontId="28" fillId="5" borderId="19" xfId="6" applyNumberFormat="1" applyFont="1" applyFill="1" applyBorder="1"/>
    <xf numFmtId="10" fontId="27" fillId="5" borderId="19" xfId="3" applyNumberFormat="1" applyFont="1" applyFill="1" applyBorder="1"/>
    <xf numFmtId="10" fontId="28" fillId="5" borderId="19" xfId="5" applyNumberFormat="1" applyFont="1" applyFill="1" applyBorder="1" applyAlignment="1">
      <alignment horizontal="center"/>
    </xf>
    <xf numFmtId="38" fontId="27" fillId="5" borderId="19" xfId="3" applyNumberFormat="1" applyFont="1" applyFill="1" applyBorder="1"/>
    <xf numFmtId="38" fontId="28" fillId="5" borderId="20" xfId="3" applyNumberFormat="1" applyFont="1" applyFill="1" applyBorder="1" applyAlignment="1">
      <alignment vertical="center"/>
    </xf>
    <xf numFmtId="10" fontId="27" fillId="5" borderId="0" xfId="3" applyNumberFormat="1" applyFont="1" applyFill="1"/>
    <xf numFmtId="38" fontId="28" fillId="5" borderId="0" xfId="6" applyNumberFormat="1" applyFont="1" applyFill="1" applyAlignment="1">
      <alignment vertical="center"/>
    </xf>
    <xf numFmtId="9" fontId="28" fillId="5" borderId="0" xfId="5" applyNumberFormat="1" applyFont="1" applyFill="1" applyBorder="1" applyAlignment="1">
      <alignment horizontal="center"/>
    </xf>
    <xf numFmtId="169" fontId="28" fillId="5" borderId="0" xfId="6" applyNumberFormat="1" applyFont="1" applyFill="1" applyBorder="1"/>
    <xf numFmtId="10" fontId="28" fillId="5" borderId="0" xfId="5" applyNumberFormat="1" applyFont="1" applyFill="1" applyBorder="1" applyAlignment="1">
      <alignment horizontal="center"/>
    </xf>
    <xf numFmtId="38" fontId="28" fillId="5" borderId="0" xfId="3" applyNumberFormat="1" applyFont="1" applyFill="1" applyBorder="1" applyAlignment="1">
      <alignment vertical="center"/>
    </xf>
    <xf numFmtId="9" fontId="28" fillId="5" borderId="0" xfId="5" applyFont="1" applyFill="1" applyBorder="1" applyAlignment="1">
      <alignment horizontal="center" vertical="center"/>
    </xf>
    <xf numFmtId="38" fontId="28" fillId="5" borderId="0" xfId="3" applyNumberFormat="1" applyFont="1" applyFill="1" applyBorder="1" applyAlignment="1">
      <alignment horizontal="center" vertical="center" wrapText="1"/>
    </xf>
    <xf numFmtId="10" fontId="27" fillId="5" borderId="0" xfId="5" applyNumberFormat="1" applyFont="1" applyFill="1" applyBorder="1" applyAlignment="1">
      <alignment horizontal="center"/>
    </xf>
    <xf numFmtId="169" fontId="27" fillId="5" borderId="23" xfId="6" applyNumberFormat="1" applyFont="1" applyFill="1" applyBorder="1"/>
    <xf numFmtId="169" fontId="27" fillId="5" borderId="0" xfId="6" applyNumberFormat="1" applyFont="1" applyFill="1" applyBorder="1"/>
    <xf numFmtId="9" fontId="27" fillId="5" borderId="0" xfId="5" applyNumberFormat="1" applyFont="1" applyFill="1" applyBorder="1" applyAlignment="1">
      <alignment horizontal="center"/>
    </xf>
    <xf numFmtId="10" fontId="27" fillId="5" borderId="0" xfId="6" applyNumberFormat="1" applyFont="1" applyFill="1" applyAlignment="1">
      <alignment horizontal="center"/>
    </xf>
    <xf numFmtId="38" fontId="27" fillId="5" borderId="0" xfId="3" applyNumberFormat="1" applyFont="1" applyFill="1" applyBorder="1" applyAlignment="1">
      <alignment vertical="center"/>
    </xf>
    <xf numFmtId="10" fontId="27" fillId="5" borderId="23" xfId="5" applyNumberFormat="1" applyFont="1" applyFill="1" applyBorder="1" applyAlignment="1">
      <alignment horizontal="center"/>
    </xf>
    <xf numFmtId="9" fontId="28" fillId="5" borderId="0" xfId="5" applyFont="1" applyFill="1" applyAlignment="1">
      <alignment horizontal="center"/>
    </xf>
    <xf numFmtId="167" fontId="18" fillId="3" borderId="0" xfId="1" applyNumberFormat="1" applyFont="1" applyFill="1" applyBorder="1"/>
    <xf numFmtId="167" fontId="18" fillId="4" borderId="0" xfId="1" applyNumberFormat="1" applyFont="1" applyFill="1" applyBorder="1"/>
    <xf numFmtId="0" fontId="11" fillId="0" borderId="15" xfId="0" applyFont="1" applyFill="1" applyBorder="1"/>
    <xf numFmtId="0" fontId="11" fillId="0" borderId="17" xfId="0" applyFont="1" applyFill="1" applyBorder="1"/>
    <xf numFmtId="0" fontId="11" fillId="0" borderId="0" xfId="0" applyFont="1" applyFill="1" applyBorder="1"/>
    <xf numFmtId="0" fontId="16" fillId="0" borderId="0" xfId="0" applyFont="1" applyAlignment="1">
      <alignment horizontal="left"/>
    </xf>
    <xf numFmtId="0" fontId="7" fillId="0" borderId="3" xfId="3" applyFont="1" applyBorder="1" applyAlignment="1"/>
  </cellXfs>
  <cellStyles count="7">
    <cellStyle name="Comma" xfId="1" builtinId="3"/>
    <cellStyle name="Comma 2" xfId="6"/>
    <cellStyle name="Normal" xfId="0" builtinId="0"/>
    <cellStyle name="Normal 2" xfId="3"/>
    <cellStyle name="Normal 3" xfId="4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62214</xdr:colOff>
      <xdr:row>64</xdr:row>
      <xdr:rowOff>144707</xdr:rowOff>
    </xdr:from>
    <xdr:to>
      <xdr:col>31</xdr:col>
      <xdr:colOff>182855</xdr:colOff>
      <xdr:row>73</xdr:row>
      <xdr:rowOff>33516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873839" y="8240957"/>
          <a:ext cx="2740016" cy="13889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Reviewed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___________________________________Printed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Name and Signature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Department Head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166680</xdr:colOff>
      <xdr:row>37</xdr:row>
      <xdr:rowOff>1</xdr:rowOff>
    </xdr:from>
    <xdr:to>
      <xdr:col>33</xdr:col>
      <xdr:colOff>313335</xdr:colOff>
      <xdr:row>44</xdr:row>
      <xdr:rowOff>27215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692555" y="5929314"/>
          <a:ext cx="2694593" cy="11940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Reviewed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___________________________________Printed Name and Signature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Head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292553</xdr:colOff>
      <xdr:row>24</xdr:row>
      <xdr:rowOff>157843</xdr:rowOff>
    </xdr:from>
    <xdr:to>
      <xdr:col>27</xdr:col>
      <xdr:colOff>356885</xdr:colOff>
      <xdr:row>32</xdr:row>
      <xdr:rowOff>19049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789853" y="3891643"/>
          <a:ext cx="2731332" cy="111850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Reviewed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___________________________________Printed Name and Signature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Head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571500</xdr:colOff>
      <xdr:row>68</xdr:row>
      <xdr:rowOff>0</xdr:rowOff>
    </xdr:from>
    <xdr:to>
      <xdr:col>33</xdr:col>
      <xdr:colOff>394986</xdr:colOff>
      <xdr:row>74</xdr:row>
      <xdr:rowOff>108857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7411700" y="7048500"/>
          <a:ext cx="2719086" cy="125185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Reviewed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___________________________________Printed Name and Signature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Head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61221</xdr:colOff>
      <xdr:row>44</xdr:row>
      <xdr:rowOff>85725</xdr:rowOff>
    </xdr:from>
    <xdr:to>
      <xdr:col>29</xdr:col>
      <xdr:colOff>150046</xdr:colOff>
      <xdr:row>51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470685" y="6127296"/>
          <a:ext cx="2715004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Reviewed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___________________________________Printed Name and Signature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Head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244915</xdr:colOff>
      <xdr:row>34</xdr:row>
      <xdr:rowOff>19049</xdr:rowOff>
    </xdr:from>
    <xdr:to>
      <xdr:col>21</xdr:col>
      <xdr:colOff>408201</xdr:colOff>
      <xdr:row>41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817415" y="5570763"/>
          <a:ext cx="2707822" cy="12382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Reviewed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Printed Name and Signature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Head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304800</xdr:colOff>
      <xdr:row>36</xdr:row>
      <xdr:rowOff>107374</xdr:rowOff>
    </xdr:from>
    <xdr:to>
      <xdr:col>23</xdr:col>
      <xdr:colOff>423430</xdr:colOff>
      <xdr:row>43</xdr:row>
      <xdr:rowOff>154998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072255" y="5562601"/>
          <a:ext cx="2699039" cy="113867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Reviewed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Printed Name and Signature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Department Head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</xdr:colOff>
      <xdr:row>4</xdr:row>
      <xdr:rowOff>26670</xdr:rowOff>
    </xdr:from>
    <xdr:to>
      <xdr:col>5</xdr:col>
      <xdr:colOff>434996</xdr:colOff>
      <xdr:row>6</xdr:row>
      <xdr:rowOff>45</xdr:rowOff>
    </xdr:to>
    <xdr:sp macro="" textlink="">
      <xdr:nvSpPr>
        <xdr:cNvPr id="2" name="TextBox 1"/>
        <xdr:cNvSpPr txBox="1"/>
      </xdr:nvSpPr>
      <xdr:spPr>
        <a:xfrm>
          <a:off x="1327785" y="788670"/>
          <a:ext cx="2155211" cy="35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REVENUE</a:t>
          </a:r>
          <a:r>
            <a:rPr lang="en-US" sz="1200" b="1" baseline="0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 SOURCE</a:t>
          </a:r>
          <a:endParaRPr lang="en-US" sz="1200" b="1">
            <a:solidFill>
              <a:schemeClr val="bg1"/>
            </a:solidFill>
            <a:latin typeface="Segoe UI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2</xdr:col>
      <xdr:colOff>108585</xdr:colOff>
      <xdr:row>37</xdr:row>
      <xdr:rowOff>13335</xdr:rowOff>
    </xdr:from>
    <xdr:to>
      <xdr:col>5</xdr:col>
      <xdr:colOff>434996</xdr:colOff>
      <xdr:row>39</xdr:row>
      <xdr:rowOff>331</xdr:rowOff>
    </xdr:to>
    <xdr:sp macro="" textlink="">
      <xdr:nvSpPr>
        <xdr:cNvPr id="3" name="TextBox 2"/>
        <xdr:cNvSpPr txBox="1"/>
      </xdr:nvSpPr>
      <xdr:spPr>
        <a:xfrm>
          <a:off x="1327785" y="7061835"/>
          <a:ext cx="2155211" cy="3679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REVENUE</a:t>
          </a:r>
          <a:r>
            <a:rPr lang="en-US" sz="1200" b="1" baseline="0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 SOURCE</a:t>
          </a:r>
          <a:endParaRPr lang="en-US" sz="1200" b="1">
            <a:solidFill>
              <a:schemeClr val="bg1"/>
            </a:solidFill>
            <a:latin typeface="Segoe UI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2</xdr:col>
      <xdr:colOff>108585</xdr:colOff>
      <xdr:row>65</xdr:row>
      <xdr:rowOff>34290</xdr:rowOff>
    </xdr:from>
    <xdr:to>
      <xdr:col>5</xdr:col>
      <xdr:colOff>434996</xdr:colOff>
      <xdr:row>67</xdr:row>
      <xdr:rowOff>151</xdr:rowOff>
    </xdr:to>
    <xdr:sp macro="" textlink="">
      <xdr:nvSpPr>
        <xdr:cNvPr id="4" name="TextBox 3"/>
        <xdr:cNvSpPr txBox="1"/>
      </xdr:nvSpPr>
      <xdr:spPr>
        <a:xfrm>
          <a:off x="1327785" y="12416790"/>
          <a:ext cx="2155211" cy="346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REVENUE</a:t>
          </a:r>
          <a:r>
            <a:rPr lang="en-US" sz="1200" b="1" baseline="0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 SOURCE</a:t>
          </a:r>
          <a:endParaRPr lang="en-US" sz="1200" b="1">
            <a:solidFill>
              <a:schemeClr val="bg1"/>
            </a:solidFill>
            <a:latin typeface="Segoe UI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  <xdr:twoCellAnchor>
    <xdr:from>
      <xdr:col>2</xdr:col>
      <xdr:colOff>108585</xdr:colOff>
      <xdr:row>82</xdr:row>
      <xdr:rowOff>26670</xdr:rowOff>
    </xdr:from>
    <xdr:to>
      <xdr:col>5</xdr:col>
      <xdr:colOff>434996</xdr:colOff>
      <xdr:row>84</xdr:row>
      <xdr:rowOff>15</xdr:rowOff>
    </xdr:to>
    <xdr:sp macro="" textlink="">
      <xdr:nvSpPr>
        <xdr:cNvPr id="5" name="TextBox 4"/>
        <xdr:cNvSpPr txBox="1"/>
      </xdr:nvSpPr>
      <xdr:spPr>
        <a:xfrm>
          <a:off x="1327785" y="15647670"/>
          <a:ext cx="2155211" cy="354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REVENUE</a:t>
          </a:r>
          <a:r>
            <a:rPr lang="en-US" sz="1200" b="1" baseline="0">
              <a:solidFill>
                <a:schemeClr val="bg1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 SOURCE</a:t>
          </a:r>
          <a:endParaRPr lang="en-US" sz="1200" b="1">
            <a:solidFill>
              <a:schemeClr val="bg1"/>
            </a:solidFill>
            <a:latin typeface="Segoe UI" pitchFamily="34" charset="0"/>
            <a:ea typeface="Segoe UI" pitchFamily="34" charset="0"/>
            <a:cs typeface="Segoe UI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mallari/Downloads/For%20FS%20Presentation%202021%20-%20Decemb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magno\Users\avmagno\Desktop\Shared\Users\csmallari.SBMA\Desktop\jmascardo\New%20Budget%20Files\FS%20Reports\2014%20FS%20Report\Ap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&amp;WATER"/>
      <sheetName val="04 actual"/>
      <sheetName val="Sheet3"/>
      <sheetName val="Sheet2"/>
      <sheetName val="Per Dept"/>
      <sheetName val="Sheet4"/>
      <sheetName val="05 actual"/>
      <sheetName val="06 actual"/>
      <sheetName val="2007 actual"/>
      <sheetName val="Handheld"/>
      <sheetName val="2008 Actual"/>
      <sheetName val="PPMD Labor"/>
      <sheetName val="2009 ACtual"/>
      <sheetName val="2010"/>
      <sheetName val="2011"/>
      <sheetName val="bLDG pERMIT"/>
      <sheetName val="2012"/>
      <sheetName val="2013"/>
      <sheetName val="2014"/>
      <sheetName val="LBH"/>
      <sheetName val="PPMD Psalm"/>
      <sheetName val="2011 Disposal"/>
      <sheetName val="2011 Disposal2"/>
      <sheetName val="2009FSAdjustments"/>
      <sheetName val="RUF"/>
      <sheetName val="NOtes to REvenue"/>
      <sheetName val="Airport Fees 2008"/>
      <sheetName val="Airport 2"/>
      <sheetName val="Airport Fes"/>
      <sheetName val="NOR-Monthly"/>
      <sheetName val="Sheet1"/>
      <sheetName val="Hotels, Bldgs and Spaces"/>
      <sheetName val="Tourism"/>
      <sheetName val="PWG Services"/>
      <sheetName val="2015"/>
      <sheetName val="2016"/>
      <sheetName val="2017"/>
      <sheetName val="2018"/>
      <sheetName val="2019"/>
      <sheetName val="2020"/>
      <sheetName val="2021"/>
      <sheetName val="REv Summary"/>
      <sheetName val="Slide -YTD Rev"/>
      <sheetName val="Slide-REV Highlights"/>
      <sheetName val="Sheet5"/>
      <sheetName val="Seaport"/>
      <sheetName val="Slide-Rev Analysis"/>
      <sheetName val="Rev Analysis Revised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7">
          <cell r="Q7">
            <v>808844.22995000007</v>
          </cell>
          <cell r="X7">
            <v>64919.494960000004</v>
          </cell>
          <cell r="Y7">
            <v>86602.055919999999</v>
          </cell>
        </row>
        <row r="8">
          <cell r="Q8">
            <v>574825.4408199999</v>
          </cell>
          <cell r="X8">
            <v>47317.316740000002</v>
          </cell>
          <cell r="Y8">
            <v>57930.202590000001</v>
          </cell>
        </row>
        <row r="12">
          <cell r="Q12">
            <v>75175.188329999844</v>
          </cell>
          <cell r="X12">
            <v>5822.6361799999804</v>
          </cell>
          <cell r="Y12">
            <v>7968.37193999998</v>
          </cell>
        </row>
        <row r="13">
          <cell r="Q13">
            <v>0</v>
          </cell>
          <cell r="X13">
            <v>0</v>
          </cell>
          <cell r="Y13">
            <v>0</v>
          </cell>
        </row>
        <row r="14">
          <cell r="Q14">
            <v>0</v>
          </cell>
          <cell r="X14">
            <v>0</v>
          </cell>
          <cell r="Y14">
            <v>0</v>
          </cell>
        </row>
        <row r="20">
          <cell r="Q20">
            <v>164635.57456390004</v>
          </cell>
          <cell r="X20">
            <v>12095.706739999998</v>
          </cell>
          <cell r="Y20">
            <v>12705.92013</v>
          </cell>
        </row>
        <row r="21">
          <cell r="Q21">
            <v>368949.27092180005</v>
          </cell>
          <cell r="X21">
            <v>27229.529169999998</v>
          </cell>
          <cell r="Y21">
            <v>72232.525269999998</v>
          </cell>
        </row>
        <row r="22">
          <cell r="Q22">
            <v>324501.65604397637</v>
          </cell>
          <cell r="X22">
            <v>18187.15840725098</v>
          </cell>
          <cell r="Y22">
            <v>14932.062219998999</v>
          </cell>
        </row>
        <row r="23">
          <cell r="Q23">
            <v>11507.1</v>
          </cell>
          <cell r="X23">
            <v>851.4</v>
          </cell>
          <cell r="Y23">
            <v>967.5</v>
          </cell>
        </row>
        <row r="24">
          <cell r="Q24">
            <v>80849.100000000006</v>
          </cell>
          <cell r="X24">
            <v>6190.8</v>
          </cell>
          <cell r="Y24">
            <v>6899.4</v>
          </cell>
        </row>
        <row r="25">
          <cell r="Q25">
            <v>420756.360734299</v>
          </cell>
          <cell r="X25">
            <v>8936.8587800000005</v>
          </cell>
          <cell r="Y25">
            <v>16314.19544</v>
          </cell>
        </row>
        <row r="26">
          <cell r="Q26">
            <v>1230.9767300000001</v>
          </cell>
          <cell r="X26">
            <v>76.56</v>
          </cell>
          <cell r="Y26">
            <v>85.775000000000006</v>
          </cell>
        </row>
        <row r="27">
          <cell r="Q27">
            <v>0</v>
          </cell>
          <cell r="X27">
            <v>0</v>
          </cell>
          <cell r="Y27">
            <v>0</v>
          </cell>
        </row>
        <row r="28">
          <cell r="Q28">
            <v>0</v>
          </cell>
          <cell r="X28">
            <v>0</v>
          </cell>
          <cell r="Y28">
            <v>0</v>
          </cell>
        </row>
        <row r="32">
          <cell r="Q32">
            <v>52084.614740000005</v>
          </cell>
          <cell r="X32">
            <v>4203.2912900000001</v>
          </cell>
          <cell r="Y32">
            <v>2401.7171899999998</v>
          </cell>
        </row>
        <row r="33">
          <cell r="Q33">
            <v>26663.126789999998</v>
          </cell>
          <cell r="X33">
            <v>702.30349999999999</v>
          </cell>
          <cell r="Y33">
            <v>1311.10438</v>
          </cell>
        </row>
        <row r="34">
          <cell r="Q34">
            <v>87.080580000000012</v>
          </cell>
          <cell r="X34">
            <v>2.1338600000000003</v>
          </cell>
          <cell r="Y34">
            <v>10.760489999999999</v>
          </cell>
        </row>
        <row r="39">
          <cell r="Q39">
            <v>132895.01374999998</v>
          </cell>
          <cell r="X39">
            <v>13458.05</v>
          </cell>
          <cell r="Y39">
            <v>9121.1200000000008</v>
          </cell>
        </row>
        <row r="40">
          <cell r="Q40">
            <v>74901.752999999997</v>
          </cell>
          <cell r="X40">
            <v>5508.8492400000005</v>
          </cell>
          <cell r="Y40">
            <v>6546.8820400000004</v>
          </cell>
        </row>
        <row r="41">
          <cell r="Q41">
            <v>16142.66239</v>
          </cell>
          <cell r="X41">
            <v>1098.0965000000001</v>
          </cell>
          <cell r="Y41">
            <v>1238.0035</v>
          </cell>
        </row>
        <row r="42">
          <cell r="Q42">
            <v>7284.5181299999986</v>
          </cell>
          <cell r="X42">
            <v>124.85929</v>
          </cell>
          <cell r="Y42">
            <v>420.99374999999998</v>
          </cell>
        </row>
        <row r="43">
          <cell r="Q43">
            <v>3092.7428300000001</v>
          </cell>
          <cell r="X43">
            <v>251.57598999999999</v>
          </cell>
          <cell r="Y43">
            <v>265.82096000000001</v>
          </cell>
        </row>
        <row r="44">
          <cell r="Q44">
            <v>13572.943010000003</v>
          </cell>
          <cell r="X44">
            <v>976.80499999999995</v>
          </cell>
          <cell r="Y44">
            <v>1085.7190000000001</v>
          </cell>
        </row>
        <row r="45">
          <cell r="Q45">
            <v>1012.9210999999999</v>
          </cell>
          <cell r="X45">
            <v>102.72155000000001</v>
          </cell>
          <cell r="Y45">
            <v>33.245100000000001</v>
          </cell>
        </row>
        <row r="46">
          <cell r="Q46">
            <v>7300.9380000000001</v>
          </cell>
          <cell r="X46">
            <v>192.4</v>
          </cell>
          <cell r="Y46">
            <v>856.4</v>
          </cell>
        </row>
        <row r="47">
          <cell r="Q47">
            <v>4198.1707499999993</v>
          </cell>
          <cell r="X47">
            <v>48.9</v>
          </cell>
          <cell r="Y47">
            <v>483.851</v>
          </cell>
        </row>
        <row r="48">
          <cell r="Q48">
            <v>5864.0158900000006</v>
          </cell>
          <cell r="X48">
            <v>400.84740000000005</v>
          </cell>
          <cell r="Y48">
            <v>360.6823</v>
          </cell>
        </row>
        <row r="49">
          <cell r="Q49">
            <v>4458.8274999999994</v>
          </cell>
          <cell r="X49">
            <v>276.83332999999993</v>
          </cell>
          <cell r="Y49">
            <v>513</v>
          </cell>
        </row>
        <row r="50">
          <cell r="Q50">
            <v>0</v>
          </cell>
          <cell r="X50">
            <v>0</v>
          </cell>
          <cell r="Y50">
            <v>0</v>
          </cell>
        </row>
        <row r="52">
          <cell r="Q52">
            <v>936.14499999999998</v>
          </cell>
          <cell r="X52">
            <v>83.444999999999993</v>
          </cell>
          <cell r="Y52">
            <v>85.564999999999998</v>
          </cell>
        </row>
        <row r="53">
          <cell r="Q53">
            <v>22288.951789999999</v>
          </cell>
          <cell r="X53">
            <v>40.228000000000002</v>
          </cell>
          <cell r="Y53">
            <v>18284.814399999999</v>
          </cell>
        </row>
        <row r="54">
          <cell r="Q54">
            <v>68.219499999999996</v>
          </cell>
          <cell r="X54">
            <v>7.04</v>
          </cell>
          <cell r="Y54">
            <v>5.43</v>
          </cell>
        </row>
        <row r="55">
          <cell r="Q55">
            <v>672.35680000000002</v>
          </cell>
          <cell r="X55">
            <v>30.335999999999999</v>
          </cell>
          <cell r="Y55">
            <v>34.292000000000002</v>
          </cell>
        </row>
        <row r="56">
          <cell r="Q56">
            <v>49.95</v>
          </cell>
          <cell r="X56">
            <v>0</v>
          </cell>
          <cell r="Y56">
            <v>0</v>
          </cell>
        </row>
        <row r="57">
          <cell r="Q57">
            <v>0</v>
          </cell>
          <cell r="X57">
            <v>0</v>
          </cell>
          <cell r="Y57">
            <v>0</v>
          </cell>
        </row>
        <row r="58">
          <cell r="Q58">
            <v>0</v>
          </cell>
          <cell r="X58">
            <v>0</v>
          </cell>
          <cell r="Y58">
            <v>0</v>
          </cell>
        </row>
        <row r="59">
          <cell r="Q59">
            <v>113349.55622</v>
          </cell>
          <cell r="X59">
            <v>10906.03491</v>
          </cell>
          <cell r="Y59">
            <v>8912.5254600000007</v>
          </cell>
        </row>
        <row r="63">
          <cell r="Q63">
            <v>827.94999999999993</v>
          </cell>
          <cell r="X63">
            <v>94.3</v>
          </cell>
          <cell r="Y63">
            <v>137.5</v>
          </cell>
        </row>
        <row r="64">
          <cell r="Q64">
            <v>1229.3969999999999</v>
          </cell>
          <cell r="X64">
            <v>0</v>
          </cell>
          <cell r="Y64">
            <v>128.83799999999999</v>
          </cell>
        </row>
        <row r="65">
          <cell r="Q65">
            <v>544.5625</v>
          </cell>
          <cell r="X65">
            <v>0</v>
          </cell>
          <cell r="Y65">
            <v>173.4</v>
          </cell>
        </row>
        <row r="66">
          <cell r="Q66">
            <v>182.5</v>
          </cell>
          <cell r="X66">
            <v>66</v>
          </cell>
          <cell r="Y66">
            <v>0</v>
          </cell>
        </row>
        <row r="67">
          <cell r="Q67">
            <v>195.75</v>
          </cell>
          <cell r="X67">
            <v>104</v>
          </cell>
          <cell r="Y67">
            <v>18.75</v>
          </cell>
        </row>
        <row r="68">
          <cell r="Q68">
            <v>2292.6725000000001</v>
          </cell>
          <cell r="X68">
            <v>95.772000000000006</v>
          </cell>
          <cell r="Y68">
            <v>108.3</v>
          </cell>
        </row>
        <row r="69">
          <cell r="Q69">
            <v>0</v>
          </cell>
          <cell r="X69">
            <v>0</v>
          </cell>
          <cell r="Y69">
            <v>0</v>
          </cell>
        </row>
        <row r="70">
          <cell r="Q70">
            <v>0</v>
          </cell>
          <cell r="X70">
            <v>0</v>
          </cell>
          <cell r="Y70">
            <v>0</v>
          </cell>
        </row>
        <row r="71">
          <cell r="Q71">
            <v>230.84688</v>
          </cell>
          <cell r="X71">
            <v>5.65</v>
          </cell>
          <cell r="Y71">
            <v>96.846879999999999</v>
          </cell>
        </row>
        <row r="72">
          <cell r="Q72">
            <v>2844.123</v>
          </cell>
          <cell r="X72">
            <v>0</v>
          </cell>
          <cell r="Y72">
            <v>152.97200000000001</v>
          </cell>
        </row>
        <row r="76">
          <cell r="Q76">
            <v>40000.000000000007</v>
          </cell>
          <cell r="X76">
            <v>3333.3333299999999</v>
          </cell>
          <cell r="Y76">
            <v>3333.3333299999999</v>
          </cell>
        </row>
        <row r="77">
          <cell r="Q77">
            <v>23345.253360000002</v>
          </cell>
          <cell r="X77">
            <v>1664.1520399999999</v>
          </cell>
          <cell r="Y77">
            <v>3088.7753899999998</v>
          </cell>
        </row>
        <row r="78">
          <cell r="Q78">
            <v>37127.069630000005</v>
          </cell>
          <cell r="X78">
            <v>2763.12329</v>
          </cell>
          <cell r="Y78">
            <v>3323.41707</v>
          </cell>
        </row>
        <row r="79">
          <cell r="Q79">
            <v>25028.6685</v>
          </cell>
          <cell r="X79">
            <v>2511.8359999999998</v>
          </cell>
          <cell r="Y79">
            <v>2513.4465</v>
          </cell>
        </row>
        <row r="80">
          <cell r="Q80">
            <v>8445.8796199999997</v>
          </cell>
          <cell r="X80">
            <v>702.66617000000008</v>
          </cell>
          <cell r="Y80">
            <v>698.86549000000002</v>
          </cell>
        </row>
        <row r="81">
          <cell r="Q81">
            <v>1479.6396</v>
          </cell>
          <cell r="X81">
            <v>429.35397999999998</v>
          </cell>
          <cell r="Y81">
            <v>323.09064000000001</v>
          </cell>
        </row>
        <row r="82">
          <cell r="Q82">
            <v>0</v>
          </cell>
          <cell r="X82">
            <v>0</v>
          </cell>
          <cell r="Y82">
            <v>0</v>
          </cell>
        </row>
        <row r="83">
          <cell r="Q83">
            <v>3.0249999999999999</v>
          </cell>
          <cell r="X83">
            <v>0</v>
          </cell>
          <cell r="Y83">
            <v>0.2</v>
          </cell>
        </row>
        <row r="84">
          <cell r="Q84">
            <v>5455.6559599999991</v>
          </cell>
          <cell r="X84">
            <v>5.4010500000000006</v>
          </cell>
          <cell r="Y84">
            <v>23.442820000000001</v>
          </cell>
        </row>
        <row r="87">
          <cell r="Q87">
            <v>487.63862999999998</v>
          </cell>
          <cell r="X87">
            <v>28.349169999999997</v>
          </cell>
          <cell r="Y87">
            <v>31.05</v>
          </cell>
        </row>
        <row r="88">
          <cell r="Q88">
            <v>500</v>
          </cell>
          <cell r="X88">
            <v>0</v>
          </cell>
          <cell r="Y88">
            <v>0</v>
          </cell>
        </row>
        <row r="89">
          <cell r="Q89">
            <v>0</v>
          </cell>
          <cell r="X89">
            <v>0</v>
          </cell>
          <cell r="Y89">
            <v>0</v>
          </cell>
        </row>
        <row r="90">
          <cell r="Q90">
            <v>1743.3222799999999</v>
          </cell>
          <cell r="X90">
            <v>0</v>
          </cell>
          <cell r="Y90">
            <v>78.675190000000001</v>
          </cell>
        </row>
        <row r="91">
          <cell r="Q91">
            <v>0</v>
          </cell>
          <cell r="X91">
            <v>0</v>
          </cell>
          <cell r="Y91">
            <v>0</v>
          </cell>
        </row>
        <row r="92">
          <cell r="Q92">
            <v>0.28000000000000003</v>
          </cell>
          <cell r="X92">
            <v>0</v>
          </cell>
          <cell r="Y92">
            <v>0</v>
          </cell>
        </row>
        <row r="103">
          <cell r="Q103">
            <v>814326.89224000007</v>
          </cell>
        </row>
        <row r="104">
          <cell r="Q104">
            <v>541465.54727719992</v>
          </cell>
        </row>
        <row r="108">
          <cell r="Q108">
            <v>75309.857799999911</v>
          </cell>
        </row>
        <row r="109">
          <cell r="Q109">
            <v>0</v>
          </cell>
        </row>
        <row r="110">
          <cell r="Q110">
            <v>0</v>
          </cell>
        </row>
        <row r="116">
          <cell r="Q116">
            <v>173389.94318643687</v>
          </cell>
        </row>
        <row r="117">
          <cell r="Q117">
            <v>319388.27467999997</v>
          </cell>
        </row>
        <row r="118">
          <cell r="Q118">
            <v>334995.92951083358</v>
          </cell>
        </row>
        <row r="119">
          <cell r="Q119">
            <v>10566.3</v>
          </cell>
        </row>
        <row r="120">
          <cell r="Q120">
            <v>71805.3</v>
          </cell>
        </row>
        <row r="121">
          <cell r="Q121">
            <v>288848.64630999824</v>
          </cell>
        </row>
        <row r="122">
          <cell r="Q122">
            <v>959.74607999999989</v>
          </cell>
        </row>
        <row r="123">
          <cell r="Q123">
            <v>0</v>
          </cell>
        </row>
        <row r="124">
          <cell r="Q124">
            <v>0</v>
          </cell>
        </row>
        <row r="128">
          <cell r="Q128">
            <v>50286.920022800005</v>
          </cell>
        </row>
        <row r="129">
          <cell r="Q129">
            <v>12242.160419999998</v>
          </cell>
        </row>
        <row r="130">
          <cell r="Q130">
            <v>49.349119999999992</v>
          </cell>
        </row>
        <row r="135">
          <cell r="Q135">
            <v>120433.034</v>
          </cell>
        </row>
        <row r="136">
          <cell r="Q136">
            <v>62678.133240000003</v>
          </cell>
        </row>
        <row r="137">
          <cell r="Q137">
            <v>14762.506379960001</v>
          </cell>
        </row>
        <row r="138">
          <cell r="Q138">
            <v>4745.7404799999995</v>
          </cell>
        </row>
        <row r="139">
          <cell r="Q139">
            <v>3215.9390599999997</v>
          </cell>
        </row>
        <row r="140">
          <cell r="Q140">
            <v>12930.630000000001</v>
          </cell>
        </row>
        <row r="141">
          <cell r="Q141">
            <v>1295.9407100000003</v>
          </cell>
        </row>
        <row r="142">
          <cell r="Q142">
            <v>3287.65</v>
          </cell>
        </row>
        <row r="143">
          <cell r="Q143">
            <v>7797.7694999999994</v>
          </cell>
        </row>
        <row r="144">
          <cell r="Q144">
            <v>6365.9846600000001</v>
          </cell>
        </row>
        <row r="145">
          <cell r="Q145">
            <v>2780.85133</v>
          </cell>
        </row>
        <row r="146">
          <cell r="Q146">
            <v>2027.6959999999999</v>
          </cell>
        </row>
        <row r="148">
          <cell r="Q148">
            <v>883.08500000000004</v>
          </cell>
        </row>
        <row r="149">
          <cell r="Q149">
            <v>2967.7820199999996</v>
          </cell>
        </row>
        <row r="150">
          <cell r="Q150">
            <v>72.616940000000014</v>
          </cell>
        </row>
        <row r="151">
          <cell r="Q151">
            <v>537.18239000000005</v>
          </cell>
        </row>
        <row r="152">
          <cell r="Q152">
            <v>80.099999999999994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121255.17135999999</v>
          </cell>
        </row>
        <row r="159">
          <cell r="Q159">
            <v>513.98749999999995</v>
          </cell>
        </row>
        <row r="160">
          <cell r="Q160">
            <v>15</v>
          </cell>
        </row>
        <row r="161">
          <cell r="Q161">
            <v>213.92099999999999</v>
          </cell>
        </row>
        <row r="162">
          <cell r="Q162">
            <v>441</v>
          </cell>
        </row>
        <row r="163">
          <cell r="Q163">
            <v>505.2</v>
          </cell>
        </row>
        <row r="164">
          <cell r="Q164">
            <v>1413.7450000000001</v>
          </cell>
        </row>
        <row r="165">
          <cell r="Q165">
            <v>20.5</v>
          </cell>
        </row>
        <row r="166">
          <cell r="Q166">
            <v>0</v>
          </cell>
        </row>
        <row r="167">
          <cell r="Q167">
            <v>197.58722999999998</v>
          </cell>
        </row>
        <row r="168">
          <cell r="Q168">
            <v>5155.5529999999999</v>
          </cell>
        </row>
        <row r="172">
          <cell r="Q172">
            <v>40000.000000000007</v>
          </cell>
        </row>
        <row r="173">
          <cell r="Q173">
            <v>24094.470099999999</v>
          </cell>
        </row>
        <row r="174">
          <cell r="Q174">
            <v>27925.182149999997</v>
          </cell>
        </row>
        <row r="175">
          <cell r="Q175">
            <v>25345.949000000001</v>
          </cell>
        </row>
        <row r="176">
          <cell r="Q176">
            <v>8354.9119200000005</v>
          </cell>
        </row>
        <row r="177">
          <cell r="Q177">
            <v>2462.0976799999999</v>
          </cell>
        </row>
        <row r="178">
          <cell r="Q178">
            <v>0</v>
          </cell>
        </row>
        <row r="179">
          <cell r="Q179">
            <v>1.2749999999999999</v>
          </cell>
        </row>
        <row r="180">
          <cell r="Q180">
            <v>297.52552000000003</v>
          </cell>
        </row>
        <row r="183">
          <cell r="Q183">
            <v>203.33121999999997</v>
          </cell>
        </row>
        <row r="184">
          <cell r="Q184">
            <v>600</v>
          </cell>
        </row>
        <row r="185">
          <cell r="Q185">
            <v>0</v>
          </cell>
        </row>
        <row r="186">
          <cell r="Q186">
            <v>0.28000000000000003</v>
          </cell>
        </row>
        <row r="187">
          <cell r="Q187">
            <v>0</v>
          </cell>
        </row>
        <row r="188">
          <cell r="Q188">
            <v>1.08</v>
          </cell>
        </row>
      </sheetData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Revenues"/>
      <sheetName val="2013 Actual &amp; Budget"/>
      <sheetName val="Detailed Expenses"/>
      <sheetName val="KI Status"/>
      <sheetName val="2012 Monthly P&amp;L"/>
      <sheetName val="2012 Monthly P&amp;L2"/>
      <sheetName val="Sheet1"/>
      <sheetName val="RevExp Qtr"/>
      <sheetName val="Debt Service"/>
      <sheetName val="YTD Reve"/>
      <sheetName val="YTD Opex"/>
      <sheetName val="OPEX"/>
      <sheetName val="FOCs"/>
      <sheetName val="Monthly Revenues"/>
      <sheetName val="Major Hlights - 1st Qtr"/>
      <sheetName val="Major Highlights"/>
      <sheetName val="Gain (Loss) Forex"/>
      <sheetName val="FinHighlights"/>
      <sheetName val="Chairman"/>
      <sheetName val="Projected Revenues"/>
      <sheetName val="Sheet3"/>
      <sheetName val="KI Indicators"/>
      <sheetName val="Revenues"/>
      <sheetName val="Expense "/>
      <sheetName val="R&amp;M"/>
      <sheetName val="FOC 2011"/>
      <sheetName val="FOC 2012"/>
      <sheetName val="FOC 2013"/>
      <sheetName val="CFlow Monthly"/>
      <sheetName val="CFlow"/>
      <sheetName val="CFLOW Nov"/>
      <sheetName val="CAPEX tent"/>
      <sheetName val="BS"/>
      <sheetName val="AR"/>
      <sheetName val="GainLossForex"/>
      <sheetName val="GainLossForexSumm"/>
      <sheetName val="Depreciation"/>
      <sheetName val="MFO Rev"/>
      <sheetName val="MFO Exp"/>
      <sheetName val="Sheet2"/>
      <sheetName val="CAPEX"/>
      <sheetName val="TOTAL"/>
      <sheetName val="CHAD"/>
      <sheetName val="ISG"/>
      <sheetName val="BIG"/>
      <sheetName val="Tour"/>
      <sheetName val="PSG"/>
      <sheetName val="Sea"/>
      <sheetName val="Air"/>
      <sheetName val="Reg"/>
      <sheetName val="Per SBU Summary"/>
      <sheetName val="ISG Revenue Status"/>
    </sheetNames>
    <sheetDataSet>
      <sheetData sheetId="0" refreshError="1">
        <row r="84">
          <cell r="Q84">
            <v>0</v>
          </cell>
          <cell r="Y84">
            <v>0</v>
          </cell>
          <cell r="Z84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433"/>
  <sheetViews>
    <sheetView zoomScale="70" zoomScaleNormal="70" workbookViewId="0">
      <selection activeCell="D17" sqref="D17"/>
    </sheetView>
  </sheetViews>
  <sheetFormatPr defaultColWidth="10.33203125" defaultRowHeight="15.75" zeroHeight="1" x14ac:dyDescent="0.25"/>
  <cols>
    <col min="1" max="1" width="71.33203125" style="242" customWidth="1"/>
    <col min="2" max="3" width="24.1640625" style="242" customWidth="1"/>
    <col min="4" max="4" width="27.83203125" style="242" customWidth="1"/>
    <col min="5" max="16" width="24.1640625" style="242" customWidth="1"/>
    <col min="17" max="17" width="20.5" style="242" customWidth="1"/>
    <col min="18" max="18" width="24.83203125" style="242" customWidth="1"/>
    <col min="19" max="21" width="24.1640625" style="242" customWidth="1"/>
    <col min="22" max="22" width="20.5" style="242" customWidth="1"/>
    <col min="23" max="23" width="24.83203125" style="242" customWidth="1"/>
    <col min="24" max="26" width="24.1640625" style="242" customWidth="1"/>
    <col min="27" max="27" width="20.5" style="242" customWidth="1"/>
    <col min="28" max="28" width="24.83203125" style="242" customWidth="1"/>
    <col min="29" max="31" width="24.1640625" style="242" customWidth="1"/>
    <col min="32" max="32" width="20.5" style="242" customWidth="1"/>
    <col min="33" max="33" width="24.83203125" style="242" customWidth="1"/>
    <col min="34" max="34" width="24.1640625" style="242" customWidth="1"/>
    <col min="35" max="16384" width="10.33203125" style="242"/>
  </cols>
  <sheetData>
    <row r="1" spans="1:34" x14ac:dyDescent="0.25">
      <c r="A1" s="271" t="s">
        <v>0</v>
      </c>
      <c r="B1" s="271"/>
      <c r="C1" s="271"/>
      <c r="D1" s="271"/>
    </row>
    <row r="2" spans="1:34" x14ac:dyDescent="0.25">
      <c r="A2" s="271" t="s">
        <v>524</v>
      </c>
      <c r="B2" s="271"/>
      <c r="C2" s="271"/>
      <c r="D2" s="271"/>
    </row>
    <row r="3" spans="1:34" x14ac:dyDescent="0.25">
      <c r="A3" s="271" t="s">
        <v>523</v>
      </c>
      <c r="B3" s="271"/>
      <c r="C3" s="271"/>
      <c r="D3" s="271"/>
    </row>
    <row r="4" spans="1:34" x14ac:dyDescent="0.25">
      <c r="A4" s="271" t="s">
        <v>522</v>
      </c>
      <c r="B4" s="271"/>
      <c r="C4" s="271"/>
      <c r="D4" s="271"/>
    </row>
    <row r="5" spans="1:34" x14ac:dyDescent="0.25">
      <c r="A5" s="270" t="s">
        <v>521</v>
      </c>
      <c r="B5" s="270"/>
      <c r="C5" s="270"/>
      <c r="D5" s="270"/>
    </row>
    <row r="6" spans="1:34" x14ac:dyDescent="0.25">
      <c r="A6" s="269" t="s">
        <v>520</v>
      </c>
      <c r="B6" s="268"/>
      <c r="C6" s="268"/>
      <c r="D6" s="268"/>
    </row>
    <row r="7" spans="1:34" x14ac:dyDescent="0.25">
      <c r="A7" s="242" t="s">
        <v>519</v>
      </c>
    </row>
    <row r="8" spans="1:34" x14ac:dyDescent="0.25">
      <c r="A8" s="242" t="s">
        <v>518</v>
      </c>
    </row>
    <row r="9" spans="1:34" x14ac:dyDescent="0.25">
      <c r="A9" s="249"/>
      <c r="B9" s="267">
        <v>2023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5" t="s">
        <v>517</v>
      </c>
      <c r="O9" s="266">
        <v>2024</v>
      </c>
      <c r="P9" s="266"/>
      <c r="Q9" s="266"/>
      <c r="R9" s="266"/>
      <c r="S9" s="265" t="s">
        <v>516</v>
      </c>
      <c r="T9" s="266">
        <v>2025</v>
      </c>
      <c r="U9" s="266"/>
      <c r="V9" s="266"/>
      <c r="W9" s="266"/>
      <c r="X9" s="265" t="s">
        <v>515</v>
      </c>
      <c r="Y9" s="266">
        <v>2026</v>
      </c>
      <c r="Z9" s="266"/>
      <c r="AA9" s="266"/>
      <c r="AB9" s="266"/>
      <c r="AC9" s="265" t="s">
        <v>514</v>
      </c>
      <c r="AD9" s="266">
        <v>2027</v>
      </c>
      <c r="AE9" s="266"/>
      <c r="AF9" s="266"/>
      <c r="AG9" s="266"/>
      <c r="AH9" s="265" t="s">
        <v>513</v>
      </c>
    </row>
    <row r="10" spans="1:34" x14ac:dyDescent="0.25">
      <c r="A10" s="249"/>
      <c r="B10" s="264" t="s">
        <v>512</v>
      </c>
      <c r="C10" s="264" t="s">
        <v>511</v>
      </c>
      <c r="D10" s="264" t="s">
        <v>510</v>
      </c>
      <c r="E10" s="264" t="s">
        <v>509</v>
      </c>
      <c r="F10" s="264" t="s">
        <v>508</v>
      </c>
      <c r="G10" s="264" t="s">
        <v>507</v>
      </c>
      <c r="H10" s="264" t="s">
        <v>506</v>
      </c>
      <c r="I10" s="264" t="s">
        <v>505</v>
      </c>
      <c r="J10" s="264" t="s">
        <v>504</v>
      </c>
      <c r="K10" s="264" t="s">
        <v>503</v>
      </c>
      <c r="L10" s="264" t="s">
        <v>502</v>
      </c>
      <c r="M10" s="264" t="s">
        <v>501</v>
      </c>
      <c r="N10" s="262"/>
      <c r="O10" s="263" t="s">
        <v>500</v>
      </c>
      <c r="P10" s="263" t="s">
        <v>499</v>
      </c>
      <c r="Q10" s="263" t="s">
        <v>498</v>
      </c>
      <c r="R10" s="263" t="s">
        <v>497</v>
      </c>
      <c r="S10" s="262"/>
      <c r="T10" s="263" t="s">
        <v>500</v>
      </c>
      <c r="U10" s="263" t="s">
        <v>499</v>
      </c>
      <c r="V10" s="263" t="s">
        <v>498</v>
      </c>
      <c r="W10" s="263" t="s">
        <v>497</v>
      </c>
      <c r="X10" s="262"/>
      <c r="Y10" s="263" t="s">
        <v>500</v>
      </c>
      <c r="Z10" s="263" t="s">
        <v>499</v>
      </c>
      <c r="AA10" s="263" t="s">
        <v>498</v>
      </c>
      <c r="AB10" s="263" t="s">
        <v>497</v>
      </c>
      <c r="AC10" s="262"/>
      <c r="AD10" s="263" t="s">
        <v>500</v>
      </c>
      <c r="AE10" s="263" t="s">
        <v>499</v>
      </c>
      <c r="AF10" s="263" t="s">
        <v>498</v>
      </c>
      <c r="AG10" s="263" t="s">
        <v>497</v>
      </c>
      <c r="AH10" s="262"/>
    </row>
    <row r="11" spans="1:34" x14ac:dyDescent="0.25">
      <c r="A11" s="248" t="s">
        <v>496</v>
      </c>
      <c r="B11" s="247"/>
      <c r="C11" s="247"/>
      <c r="D11" s="247"/>
    </row>
    <row r="12" spans="1:34" x14ac:dyDescent="0.25">
      <c r="A12" s="249"/>
      <c r="B12" s="247"/>
      <c r="C12" s="247"/>
      <c r="D12" s="247"/>
    </row>
    <row r="13" spans="1:34" x14ac:dyDescent="0.25">
      <c r="A13" s="257" t="s">
        <v>495</v>
      </c>
      <c r="B13" s="247"/>
      <c r="C13" s="247"/>
      <c r="D13" s="247"/>
    </row>
    <row r="14" spans="1:34" x14ac:dyDescent="0.25">
      <c r="A14" s="255" t="s">
        <v>494</v>
      </c>
      <c r="B14" s="247"/>
      <c r="C14" s="247"/>
      <c r="D14" s="247"/>
    </row>
    <row r="15" spans="1:34" x14ac:dyDescent="0.25">
      <c r="A15" s="256" t="s">
        <v>493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>
        <f>SUM(B15:M15)</f>
        <v>0</v>
      </c>
      <c r="O15" s="253"/>
      <c r="P15" s="253"/>
      <c r="Q15" s="253"/>
      <c r="R15" s="253"/>
      <c r="S15" s="253">
        <f>SUM(O15:R15)</f>
        <v>0</v>
      </c>
      <c r="T15" s="253"/>
      <c r="U15" s="253"/>
      <c r="V15" s="253"/>
      <c r="W15" s="253"/>
      <c r="X15" s="253">
        <f>SUM(T15:W15)</f>
        <v>0</v>
      </c>
      <c r="Y15" s="253"/>
      <c r="Z15" s="253"/>
      <c r="AA15" s="253"/>
      <c r="AB15" s="253"/>
      <c r="AC15" s="253">
        <f>SUM(Y15:AB15)</f>
        <v>0</v>
      </c>
      <c r="AD15" s="253"/>
      <c r="AE15" s="253"/>
      <c r="AF15" s="253"/>
      <c r="AG15" s="253"/>
      <c r="AH15" s="253">
        <f>SUM(AD15:AG15)</f>
        <v>0</v>
      </c>
    </row>
    <row r="16" spans="1:34" x14ac:dyDescent="0.25">
      <c r="A16" s="256" t="s">
        <v>492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>
        <f>SUM(B16:M16)</f>
        <v>0</v>
      </c>
      <c r="O16" s="253"/>
      <c r="P16" s="253"/>
      <c r="Q16" s="253"/>
      <c r="R16" s="253"/>
      <c r="S16" s="253">
        <f>SUM(O16:R16)</f>
        <v>0</v>
      </c>
      <c r="T16" s="253"/>
      <c r="U16" s="253"/>
      <c r="V16" s="253"/>
      <c r="W16" s="253"/>
      <c r="X16" s="253">
        <f>SUM(T16:W16)</f>
        <v>0</v>
      </c>
      <c r="Y16" s="253"/>
      <c r="Z16" s="253"/>
      <c r="AA16" s="253"/>
      <c r="AB16" s="253"/>
      <c r="AC16" s="253">
        <f>SUM(Y16:AB16)</f>
        <v>0</v>
      </c>
      <c r="AD16" s="253"/>
      <c r="AE16" s="253"/>
      <c r="AF16" s="253"/>
      <c r="AG16" s="253"/>
      <c r="AH16" s="253">
        <f>SUM(AD16:AG16)</f>
        <v>0</v>
      </c>
    </row>
    <row r="17" spans="1:34" x14ac:dyDescent="0.25">
      <c r="A17" s="256" t="s">
        <v>491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>
        <f>SUM(B17:M17)</f>
        <v>0</v>
      </c>
      <c r="O17" s="253"/>
      <c r="P17" s="253"/>
      <c r="Q17" s="253"/>
      <c r="R17" s="253"/>
      <c r="S17" s="253">
        <f>SUM(O17:R17)</f>
        <v>0</v>
      </c>
      <c r="T17" s="253"/>
      <c r="U17" s="253"/>
      <c r="V17" s="253"/>
      <c r="W17" s="253"/>
      <c r="X17" s="253">
        <f>SUM(T17:W17)</f>
        <v>0</v>
      </c>
      <c r="Y17" s="253"/>
      <c r="Z17" s="253"/>
      <c r="AA17" s="253"/>
      <c r="AB17" s="253"/>
      <c r="AC17" s="253">
        <f>SUM(Y17:AB17)</f>
        <v>0</v>
      </c>
      <c r="AD17" s="253"/>
      <c r="AE17" s="253"/>
      <c r="AF17" s="253"/>
      <c r="AG17" s="253"/>
      <c r="AH17" s="253">
        <f>SUM(AD17:AG17)</f>
        <v>0</v>
      </c>
    </row>
    <row r="18" spans="1:34" x14ac:dyDescent="0.25">
      <c r="A18" s="256" t="s">
        <v>490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>
        <f>SUM(B18:M18)</f>
        <v>0</v>
      </c>
      <c r="O18" s="253"/>
      <c r="P18" s="253"/>
      <c r="Q18" s="253"/>
      <c r="R18" s="253"/>
      <c r="S18" s="253">
        <f>SUM(O18:R18)</f>
        <v>0</v>
      </c>
      <c r="T18" s="253"/>
      <c r="U18" s="253"/>
      <c r="V18" s="253"/>
      <c r="W18" s="253"/>
      <c r="X18" s="253">
        <f>SUM(T18:W18)</f>
        <v>0</v>
      </c>
      <c r="Y18" s="253"/>
      <c r="Z18" s="253"/>
      <c r="AA18" s="253"/>
      <c r="AB18" s="253"/>
      <c r="AC18" s="253">
        <f>SUM(Y18:AB18)</f>
        <v>0</v>
      </c>
      <c r="AD18" s="253"/>
      <c r="AE18" s="253"/>
      <c r="AF18" s="253"/>
      <c r="AG18" s="253"/>
      <c r="AH18" s="253">
        <f>SUM(AD18:AG18)</f>
        <v>0</v>
      </c>
    </row>
    <row r="19" spans="1:34" x14ac:dyDescent="0.25">
      <c r="A19" s="256" t="s">
        <v>489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>
        <f>SUM(B19:M19)</f>
        <v>0</v>
      </c>
      <c r="O19" s="253"/>
      <c r="P19" s="253"/>
      <c r="Q19" s="253"/>
      <c r="R19" s="253"/>
      <c r="S19" s="253">
        <f>SUM(O19:R19)</f>
        <v>0</v>
      </c>
      <c r="T19" s="253"/>
      <c r="U19" s="253"/>
      <c r="V19" s="253"/>
      <c r="W19" s="253"/>
      <c r="X19" s="253">
        <f>SUM(T19:W19)</f>
        <v>0</v>
      </c>
      <c r="Y19" s="253"/>
      <c r="Z19" s="253"/>
      <c r="AA19" s="253"/>
      <c r="AB19" s="253"/>
      <c r="AC19" s="253">
        <f>SUM(Y19:AB19)</f>
        <v>0</v>
      </c>
      <c r="AD19" s="253"/>
      <c r="AE19" s="253"/>
      <c r="AF19" s="253"/>
      <c r="AG19" s="253"/>
      <c r="AH19" s="253">
        <f>SUM(AD19:AG19)</f>
        <v>0</v>
      </c>
    </row>
    <row r="20" spans="1:34" x14ac:dyDescent="0.25">
      <c r="A20" s="256" t="s">
        <v>488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>
        <f>SUM(B20:M20)</f>
        <v>0</v>
      </c>
      <c r="O20" s="253"/>
      <c r="P20" s="253"/>
      <c r="Q20" s="253"/>
      <c r="R20" s="253"/>
      <c r="S20" s="253">
        <f>SUM(O20:R20)</f>
        <v>0</v>
      </c>
      <c r="T20" s="253"/>
      <c r="U20" s="253"/>
      <c r="V20" s="253"/>
      <c r="W20" s="253"/>
      <c r="X20" s="253">
        <f>SUM(T20:W20)</f>
        <v>0</v>
      </c>
      <c r="Y20" s="253"/>
      <c r="Z20" s="253"/>
      <c r="AA20" s="253"/>
      <c r="AB20" s="253"/>
      <c r="AC20" s="253">
        <f>SUM(Y20:AB20)</f>
        <v>0</v>
      </c>
      <c r="AD20" s="253"/>
      <c r="AE20" s="253"/>
      <c r="AF20" s="253"/>
      <c r="AG20" s="253"/>
      <c r="AH20" s="253">
        <f>SUM(AD20:AG20)</f>
        <v>0</v>
      </c>
    </row>
    <row r="21" spans="1:34" x14ac:dyDescent="0.25">
      <c r="A21" s="256" t="s">
        <v>487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>
        <f>SUM(B21:M21)</f>
        <v>0</v>
      </c>
      <c r="O21" s="253"/>
      <c r="P21" s="253"/>
      <c r="Q21" s="253"/>
      <c r="R21" s="253"/>
      <c r="S21" s="253">
        <f>SUM(O21:R21)</f>
        <v>0</v>
      </c>
      <c r="T21" s="253"/>
      <c r="U21" s="253"/>
      <c r="V21" s="253"/>
      <c r="W21" s="253"/>
      <c r="X21" s="253">
        <f>SUM(T21:W21)</f>
        <v>0</v>
      </c>
      <c r="Y21" s="253"/>
      <c r="Z21" s="253"/>
      <c r="AA21" s="253"/>
      <c r="AB21" s="253"/>
      <c r="AC21" s="253">
        <f>SUM(Y21:AB21)</f>
        <v>0</v>
      </c>
      <c r="AD21" s="253"/>
      <c r="AE21" s="253"/>
      <c r="AF21" s="253"/>
      <c r="AG21" s="253"/>
      <c r="AH21" s="253">
        <f>SUM(AD21:AG21)</f>
        <v>0</v>
      </c>
    </row>
    <row r="22" spans="1:34" x14ac:dyDescent="0.25">
      <c r="A22" s="256" t="s">
        <v>486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>
        <f>SUM(B22:M22)</f>
        <v>0</v>
      </c>
      <c r="O22" s="253"/>
      <c r="P22" s="253"/>
      <c r="Q22" s="253"/>
      <c r="R22" s="253"/>
      <c r="S22" s="253">
        <f>SUM(O22:R22)</f>
        <v>0</v>
      </c>
      <c r="T22" s="253"/>
      <c r="U22" s="253"/>
      <c r="V22" s="253"/>
      <c r="W22" s="253"/>
      <c r="X22" s="253">
        <f>SUM(T22:W22)</f>
        <v>0</v>
      </c>
      <c r="Y22" s="253"/>
      <c r="Z22" s="253"/>
      <c r="AA22" s="253"/>
      <c r="AB22" s="253"/>
      <c r="AC22" s="253">
        <f>SUM(Y22:AB22)</f>
        <v>0</v>
      </c>
      <c r="AD22" s="253"/>
      <c r="AE22" s="253"/>
      <c r="AF22" s="253"/>
      <c r="AG22" s="253"/>
      <c r="AH22" s="253">
        <f>SUM(AD22:AG22)</f>
        <v>0</v>
      </c>
    </row>
    <row r="23" spans="1:34" x14ac:dyDescent="0.25">
      <c r="A23" s="255" t="s">
        <v>485</v>
      </c>
      <c r="B23" s="252">
        <f>SUM(B15:B22)</f>
        <v>0</v>
      </c>
      <c r="C23" s="252">
        <f>SUM(C15:C22)</f>
        <v>0</v>
      </c>
      <c r="D23" s="252">
        <f>SUM(D15:D22)</f>
        <v>0</v>
      </c>
      <c r="E23" s="252">
        <f>SUM(E15:E22)</f>
        <v>0</v>
      </c>
      <c r="F23" s="252">
        <f>SUM(F15:F22)</f>
        <v>0</v>
      </c>
      <c r="G23" s="252">
        <f>SUM(G15:G22)</f>
        <v>0</v>
      </c>
      <c r="H23" s="252">
        <f>SUM(H15:H22)</f>
        <v>0</v>
      </c>
      <c r="I23" s="252">
        <f>SUM(I15:I22)</f>
        <v>0</v>
      </c>
      <c r="J23" s="252">
        <f>SUM(J15:J22)</f>
        <v>0</v>
      </c>
      <c r="K23" s="252">
        <f>SUM(K15:K22)</f>
        <v>0</v>
      </c>
      <c r="L23" s="252">
        <f>SUM(L15:L22)</f>
        <v>0</v>
      </c>
      <c r="M23" s="252">
        <f>SUM(M15:M22)</f>
        <v>0</v>
      </c>
      <c r="N23" s="252">
        <f>SUM(B23:M23)</f>
        <v>0</v>
      </c>
      <c r="O23" s="252">
        <f>SUM(O15:O22)</f>
        <v>0</v>
      </c>
      <c r="P23" s="252">
        <f>SUM(P15:P22)</f>
        <v>0</v>
      </c>
      <c r="Q23" s="252">
        <f>SUM(Q15:Q22)</f>
        <v>0</v>
      </c>
      <c r="R23" s="252">
        <f>SUM(R15:R22)</f>
        <v>0</v>
      </c>
      <c r="S23" s="252">
        <f>SUM(O23:R23)</f>
        <v>0</v>
      </c>
      <c r="T23" s="252">
        <f>SUM(T15:T22)</f>
        <v>0</v>
      </c>
      <c r="U23" s="252">
        <f>SUM(U15:U22)</f>
        <v>0</v>
      </c>
      <c r="V23" s="252">
        <f>SUM(V15:V22)</f>
        <v>0</v>
      </c>
      <c r="W23" s="252">
        <f>SUM(W15:W22)</f>
        <v>0</v>
      </c>
      <c r="X23" s="252">
        <f>SUM(T23:W23)</f>
        <v>0</v>
      </c>
      <c r="Y23" s="252">
        <f>SUM(Y15:Y22)</f>
        <v>0</v>
      </c>
      <c r="Z23" s="252">
        <f>SUM(Z15:Z22)</f>
        <v>0</v>
      </c>
      <c r="AA23" s="252">
        <f>SUM(AA15:AA22)</f>
        <v>0</v>
      </c>
      <c r="AB23" s="252">
        <f>SUM(AB15:AB22)</f>
        <v>0</v>
      </c>
      <c r="AC23" s="252">
        <f>SUM(Y23:AB23)</f>
        <v>0</v>
      </c>
      <c r="AD23" s="252">
        <f>SUM(AD15:AD22)</f>
        <v>0</v>
      </c>
      <c r="AE23" s="252">
        <f>SUM(AE15:AE22)</f>
        <v>0</v>
      </c>
      <c r="AF23" s="252">
        <f>SUM(AF15:AF22)</f>
        <v>0</v>
      </c>
      <c r="AG23" s="252">
        <f>SUM(AG15:AG22)</f>
        <v>0</v>
      </c>
      <c r="AH23" s="252">
        <f>SUM(AD23:AG23)</f>
        <v>0</v>
      </c>
    </row>
    <row r="24" spans="1:34" x14ac:dyDescent="0.25">
      <c r="A24" s="249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</row>
    <row r="25" spans="1:34" x14ac:dyDescent="0.25">
      <c r="A25" s="255" t="s">
        <v>484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</row>
    <row r="26" spans="1:34" x14ac:dyDescent="0.25">
      <c r="A26" s="256" t="s">
        <v>483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>
        <f>SUM(B26:M26)</f>
        <v>0</v>
      </c>
      <c r="O26" s="253"/>
      <c r="P26" s="253"/>
      <c r="Q26" s="253"/>
      <c r="R26" s="253"/>
      <c r="S26" s="253">
        <f>SUM(O26:R26)</f>
        <v>0</v>
      </c>
      <c r="T26" s="253"/>
      <c r="U26" s="253"/>
      <c r="V26" s="253"/>
      <c r="W26" s="253"/>
      <c r="X26" s="253">
        <f>SUM(T26:W26)</f>
        <v>0</v>
      </c>
      <c r="Y26" s="253"/>
      <c r="Z26" s="253"/>
      <c r="AA26" s="253"/>
      <c r="AB26" s="253"/>
      <c r="AC26" s="253">
        <f>SUM(Y26:AB26)</f>
        <v>0</v>
      </c>
      <c r="AD26" s="253"/>
      <c r="AE26" s="253"/>
      <c r="AF26" s="253"/>
      <c r="AG26" s="253"/>
      <c r="AH26" s="253">
        <f>SUM(AD26:AG26)</f>
        <v>0</v>
      </c>
    </row>
    <row r="27" spans="1:34" x14ac:dyDescent="0.25">
      <c r="A27" s="256" t="s">
        <v>482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>
        <f>SUM(B27:M27)</f>
        <v>0</v>
      </c>
      <c r="O27" s="253"/>
      <c r="P27" s="253"/>
      <c r="Q27" s="253"/>
      <c r="R27" s="253"/>
      <c r="S27" s="253">
        <f>SUM(O27:R27)</f>
        <v>0</v>
      </c>
      <c r="T27" s="253"/>
      <c r="U27" s="253"/>
      <c r="V27" s="253"/>
      <c r="W27" s="253"/>
      <c r="X27" s="253">
        <f>SUM(T27:W27)</f>
        <v>0</v>
      </c>
      <c r="Y27" s="253"/>
      <c r="Z27" s="253"/>
      <c r="AA27" s="253"/>
      <c r="AB27" s="253"/>
      <c r="AC27" s="253">
        <f>SUM(Y27:AB27)</f>
        <v>0</v>
      </c>
      <c r="AD27" s="253"/>
      <c r="AE27" s="253"/>
      <c r="AF27" s="253"/>
      <c r="AG27" s="253"/>
      <c r="AH27" s="253">
        <f>SUM(AD27:AG27)</f>
        <v>0</v>
      </c>
    </row>
    <row r="28" spans="1:34" x14ac:dyDescent="0.25">
      <c r="A28" s="256" t="s">
        <v>481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>
        <f>SUM(B28:M28)</f>
        <v>0</v>
      </c>
      <c r="O28" s="253"/>
      <c r="P28" s="253"/>
      <c r="Q28" s="253"/>
      <c r="R28" s="253"/>
      <c r="S28" s="253">
        <f>SUM(O28:R28)</f>
        <v>0</v>
      </c>
      <c r="T28" s="253"/>
      <c r="U28" s="253"/>
      <c r="V28" s="253"/>
      <c r="W28" s="253"/>
      <c r="X28" s="253">
        <f>SUM(T28:W28)</f>
        <v>0</v>
      </c>
      <c r="Y28" s="253"/>
      <c r="Z28" s="253"/>
      <c r="AA28" s="253"/>
      <c r="AB28" s="253"/>
      <c r="AC28" s="253">
        <f>SUM(Y28:AB28)</f>
        <v>0</v>
      </c>
      <c r="AD28" s="253"/>
      <c r="AE28" s="253"/>
      <c r="AF28" s="253"/>
      <c r="AG28" s="253"/>
      <c r="AH28" s="253">
        <f>SUM(AD28:AG28)</f>
        <v>0</v>
      </c>
    </row>
    <row r="29" spans="1:34" x14ac:dyDescent="0.25">
      <c r="A29" s="256" t="s">
        <v>480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>
        <f>SUM(B29:M29)</f>
        <v>0</v>
      </c>
      <c r="O29" s="253"/>
      <c r="P29" s="253"/>
      <c r="Q29" s="253"/>
      <c r="R29" s="253"/>
      <c r="S29" s="253">
        <f>SUM(O29:R29)</f>
        <v>0</v>
      </c>
      <c r="T29" s="253"/>
      <c r="U29" s="253"/>
      <c r="V29" s="253"/>
      <c r="W29" s="253"/>
      <c r="X29" s="253">
        <f>SUM(T29:W29)</f>
        <v>0</v>
      </c>
      <c r="Y29" s="253"/>
      <c r="Z29" s="253"/>
      <c r="AA29" s="253"/>
      <c r="AB29" s="253"/>
      <c r="AC29" s="253">
        <f>SUM(Y29:AB29)</f>
        <v>0</v>
      </c>
      <c r="AD29" s="253"/>
      <c r="AE29" s="253"/>
      <c r="AF29" s="253"/>
      <c r="AG29" s="253"/>
      <c r="AH29" s="253">
        <f>SUM(AD29:AG29)</f>
        <v>0</v>
      </c>
    </row>
    <row r="30" spans="1:34" x14ac:dyDescent="0.25">
      <c r="A30" s="256" t="s">
        <v>479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>
        <f>SUM(B30:M30)</f>
        <v>0</v>
      </c>
      <c r="O30" s="253"/>
      <c r="P30" s="253"/>
      <c r="Q30" s="253"/>
      <c r="R30" s="253"/>
      <c r="S30" s="253">
        <f>SUM(O30:R30)</f>
        <v>0</v>
      </c>
      <c r="T30" s="253"/>
      <c r="U30" s="253"/>
      <c r="V30" s="253"/>
      <c r="W30" s="253"/>
      <c r="X30" s="253">
        <f>SUM(T30:W30)</f>
        <v>0</v>
      </c>
      <c r="Y30" s="253"/>
      <c r="Z30" s="253"/>
      <c r="AA30" s="253"/>
      <c r="AB30" s="253"/>
      <c r="AC30" s="253">
        <f>SUM(Y30:AB30)</f>
        <v>0</v>
      </c>
      <c r="AD30" s="253"/>
      <c r="AE30" s="253"/>
      <c r="AF30" s="253"/>
      <c r="AG30" s="253"/>
      <c r="AH30" s="253">
        <f>SUM(AD30:AG30)</f>
        <v>0</v>
      </c>
    </row>
    <row r="31" spans="1:34" x14ac:dyDescent="0.25">
      <c r="A31" s="261" t="s">
        <v>478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>
        <f>SUM(B31:M31)</f>
        <v>0</v>
      </c>
      <c r="O31" s="253"/>
      <c r="P31" s="253"/>
      <c r="Q31" s="253"/>
      <c r="R31" s="253"/>
      <c r="S31" s="253">
        <f>SUM(O31:R31)</f>
        <v>0</v>
      </c>
      <c r="T31" s="253"/>
      <c r="U31" s="253"/>
      <c r="V31" s="253"/>
      <c r="W31" s="253"/>
      <c r="X31" s="253">
        <f>SUM(T31:W31)</f>
        <v>0</v>
      </c>
      <c r="Y31" s="253"/>
      <c r="Z31" s="253"/>
      <c r="AA31" s="253"/>
      <c r="AB31" s="253"/>
      <c r="AC31" s="253">
        <f>SUM(Y31:AB31)</f>
        <v>0</v>
      </c>
      <c r="AD31" s="253"/>
      <c r="AE31" s="253"/>
      <c r="AF31" s="253"/>
      <c r="AG31" s="253"/>
      <c r="AH31" s="253">
        <f>SUM(AD31:AG31)</f>
        <v>0</v>
      </c>
    </row>
    <row r="32" spans="1:34" x14ac:dyDescent="0.25">
      <c r="A32" s="261" t="s">
        <v>477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>
        <f>SUM(B32:M32)</f>
        <v>0</v>
      </c>
      <c r="O32" s="253"/>
      <c r="P32" s="253"/>
      <c r="Q32" s="253"/>
      <c r="R32" s="253"/>
      <c r="S32" s="253">
        <f>SUM(O32:R32)</f>
        <v>0</v>
      </c>
      <c r="T32" s="253"/>
      <c r="U32" s="253"/>
      <c r="V32" s="253"/>
      <c r="W32" s="253"/>
      <c r="X32" s="253">
        <f>SUM(T32:W32)</f>
        <v>0</v>
      </c>
      <c r="Y32" s="253"/>
      <c r="Z32" s="253"/>
      <c r="AA32" s="253"/>
      <c r="AB32" s="253"/>
      <c r="AC32" s="253">
        <f>SUM(Y32:AB32)</f>
        <v>0</v>
      </c>
      <c r="AD32" s="253"/>
      <c r="AE32" s="253"/>
      <c r="AF32" s="253"/>
      <c r="AG32" s="253"/>
      <c r="AH32" s="253">
        <f>SUM(AD32:AG32)</f>
        <v>0</v>
      </c>
    </row>
    <row r="33" spans="1:34" x14ac:dyDescent="0.25">
      <c r="A33" s="256" t="s">
        <v>476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>
        <f>SUM(B33:M33)</f>
        <v>0</v>
      </c>
      <c r="O33" s="253"/>
      <c r="P33" s="253"/>
      <c r="Q33" s="253"/>
      <c r="R33" s="253"/>
      <c r="S33" s="253">
        <f>SUM(O33:R33)</f>
        <v>0</v>
      </c>
      <c r="T33" s="253"/>
      <c r="U33" s="253"/>
      <c r="V33" s="253"/>
      <c r="W33" s="253"/>
      <c r="X33" s="253">
        <f>SUM(T33:W33)</f>
        <v>0</v>
      </c>
      <c r="Y33" s="253"/>
      <c r="Z33" s="253"/>
      <c r="AA33" s="253"/>
      <c r="AB33" s="253"/>
      <c r="AC33" s="253">
        <f>SUM(Y33:AB33)</f>
        <v>0</v>
      </c>
      <c r="AD33" s="253"/>
      <c r="AE33" s="253"/>
      <c r="AF33" s="253"/>
      <c r="AG33" s="253"/>
      <c r="AH33" s="253">
        <f>SUM(AD33:AG33)</f>
        <v>0</v>
      </c>
    </row>
    <row r="34" spans="1:34" x14ac:dyDescent="0.25">
      <c r="A34" s="256" t="s">
        <v>475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>
        <f>SUM(B34:M34)</f>
        <v>0</v>
      </c>
      <c r="O34" s="253"/>
      <c r="P34" s="253"/>
      <c r="Q34" s="253"/>
      <c r="R34" s="253"/>
      <c r="S34" s="253">
        <f>SUM(O34:R34)</f>
        <v>0</v>
      </c>
      <c r="T34" s="253"/>
      <c r="U34" s="253"/>
      <c r="V34" s="253"/>
      <c r="W34" s="253"/>
      <c r="X34" s="253">
        <f>SUM(T34:W34)</f>
        <v>0</v>
      </c>
      <c r="Y34" s="253"/>
      <c r="Z34" s="253"/>
      <c r="AA34" s="253"/>
      <c r="AB34" s="253"/>
      <c r="AC34" s="253">
        <f>SUM(Y34:AB34)</f>
        <v>0</v>
      </c>
      <c r="AD34" s="253"/>
      <c r="AE34" s="253"/>
      <c r="AF34" s="253"/>
      <c r="AG34" s="253"/>
      <c r="AH34" s="253">
        <f>SUM(AD34:AG34)</f>
        <v>0</v>
      </c>
    </row>
    <row r="35" spans="1:34" x14ac:dyDescent="0.25">
      <c r="A35" s="256" t="s">
        <v>474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>
        <f>SUM(B35:M35)</f>
        <v>0</v>
      </c>
      <c r="O35" s="253"/>
      <c r="P35" s="253"/>
      <c r="Q35" s="253"/>
      <c r="R35" s="253"/>
      <c r="S35" s="253">
        <f>SUM(O35:R35)</f>
        <v>0</v>
      </c>
      <c r="T35" s="253"/>
      <c r="U35" s="253"/>
      <c r="V35" s="253"/>
      <c r="W35" s="253"/>
      <c r="X35" s="253">
        <f>SUM(T35:W35)</f>
        <v>0</v>
      </c>
      <c r="Y35" s="253"/>
      <c r="Z35" s="253"/>
      <c r="AA35" s="253"/>
      <c r="AB35" s="253"/>
      <c r="AC35" s="253">
        <f>SUM(Y35:AB35)</f>
        <v>0</v>
      </c>
      <c r="AD35" s="253"/>
      <c r="AE35" s="253"/>
      <c r="AF35" s="253"/>
      <c r="AG35" s="253"/>
      <c r="AH35" s="253">
        <f>SUM(AD35:AG35)</f>
        <v>0</v>
      </c>
    </row>
    <row r="36" spans="1:34" x14ac:dyDescent="0.25">
      <c r="A36" s="256" t="s">
        <v>473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>
        <f>SUM(B36:M36)</f>
        <v>0</v>
      </c>
      <c r="O36" s="253"/>
      <c r="P36" s="253"/>
      <c r="Q36" s="253"/>
      <c r="R36" s="253"/>
      <c r="S36" s="253">
        <f>SUM(O36:R36)</f>
        <v>0</v>
      </c>
      <c r="T36" s="253"/>
      <c r="U36" s="253"/>
      <c r="V36" s="253"/>
      <c r="W36" s="253"/>
      <c r="X36" s="253">
        <f>SUM(T36:W36)</f>
        <v>0</v>
      </c>
      <c r="Y36" s="253"/>
      <c r="Z36" s="253"/>
      <c r="AA36" s="253"/>
      <c r="AB36" s="253"/>
      <c r="AC36" s="253">
        <f>SUM(Y36:AB36)</f>
        <v>0</v>
      </c>
      <c r="AD36" s="253"/>
      <c r="AE36" s="253"/>
      <c r="AF36" s="253"/>
      <c r="AG36" s="253"/>
      <c r="AH36" s="253">
        <f>SUM(AD36:AG36)</f>
        <v>0</v>
      </c>
    </row>
    <row r="37" spans="1:34" x14ac:dyDescent="0.25">
      <c r="A37" s="256" t="s">
        <v>472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>
        <f>SUM(B37:M37)</f>
        <v>0</v>
      </c>
      <c r="O37" s="253"/>
      <c r="P37" s="253"/>
      <c r="Q37" s="253"/>
      <c r="R37" s="253"/>
      <c r="S37" s="253">
        <f>SUM(O37:R37)</f>
        <v>0</v>
      </c>
      <c r="T37" s="253"/>
      <c r="U37" s="253"/>
      <c r="V37" s="253"/>
      <c r="W37" s="253"/>
      <c r="X37" s="253">
        <f>SUM(T37:W37)</f>
        <v>0</v>
      </c>
      <c r="Y37" s="253"/>
      <c r="Z37" s="253"/>
      <c r="AA37" s="253"/>
      <c r="AB37" s="253"/>
      <c r="AC37" s="253">
        <f>SUM(Y37:AB37)</f>
        <v>0</v>
      </c>
      <c r="AD37" s="253"/>
      <c r="AE37" s="253"/>
      <c r="AF37" s="253"/>
      <c r="AG37" s="253"/>
      <c r="AH37" s="253">
        <f>SUM(AD37:AG37)</f>
        <v>0</v>
      </c>
    </row>
    <row r="38" spans="1:34" x14ac:dyDescent="0.25">
      <c r="A38" s="256" t="s">
        <v>471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>
        <f>SUM(B38:M38)</f>
        <v>0</v>
      </c>
      <c r="O38" s="253"/>
      <c r="P38" s="253"/>
      <c r="Q38" s="253"/>
      <c r="R38" s="253"/>
      <c r="S38" s="253">
        <f>SUM(O38:R38)</f>
        <v>0</v>
      </c>
      <c r="T38" s="253"/>
      <c r="U38" s="253"/>
      <c r="V38" s="253"/>
      <c r="W38" s="253"/>
      <c r="X38" s="253">
        <f>SUM(T38:W38)</f>
        <v>0</v>
      </c>
      <c r="Y38" s="253"/>
      <c r="Z38" s="253"/>
      <c r="AA38" s="253"/>
      <c r="AB38" s="253"/>
      <c r="AC38" s="253">
        <f>SUM(Y38:AB38)</f>
        <v>0</v>
      </c>
      <c r="AD38" s="253"/>
      <c r="AE38" s="253"/>
      <c r="AF38" s="253"/>
      <c r="AG38" s="253"/>
      <c r="AH38" s="253">
        <f>SUM(AD38:AG38)</f>
        <v>0</v>
      </c>
    </row>
    <row r="39" spans="1:34" x14ac:dyDescent="0.25">
      <c r="A39" s="256" t="s">
        <v>470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>
        <f>SUM(B39:M39)</f>
        <v>0</v>
      </c>
      <c r="O39" s="253"/>
      <c r="P39" s="253"/>
      <c r="Q39" s="253"/>
      <c r="R39" s="253"/>
      <c r="S39" s="253">
        <f>SUM(O39:R39)</f>
        <v>0</v>
      </c>
      <c r="T39" s="253"/>
      <c r="U39" s="253"/>
      <c r="V39" s="253"/>
      <c r="W39" s="253"/>
      <c r="X39" s="253">
        <f>SUM(T39:W39)</f>
        <v>0</v>
      </c>
      <c r="Y39" s="253"/>
      <c r="Z39" s="253"/>
      <c r="AA39" s="253"/>
      <c r="AB39" s="253"/>
      <c r="AC39" s="253">
        <f>SUM(Y39:AB39)</f>
        <v>0</v>
      </c>
      <c r="AD39" s="253"/>
      <c r="AE39" s="253"/>
      <c r="AF39" s="253"/>
      <c r="AG39" s="253"/>
      <c r="AH39" s="253">
        <f>SUM(AD39:AG39)</f>
        <v>0</v>
      </c>
    </row>
    <row r="40" spans="1:34" x14ac:dyDescent="0.25">
      <c r="A40" s="256" t="s">
        <v>469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>
        <f>SUM(B40:M40)</f>
        <v>0</v>
      </c>
      <c r="O40" s="253"/>
      <c r="P40" s="253"/>
      <c r="Q40" s="253"/>
      <c r="R40" s="253"/>
      <c r="S40" s="253">
        <f>SUM(O40:R40)</f>
        <v>0</v>
      </c>
      <c r="T40" s="253"/>
      <c r="U40" s="253"/>
      <c r="V40" s="253"/>
      <c r="W40" s="253"/>
      <c r="X40" s="253">
        <f>SUM(T40:W40)</f>
        <v>0</v>
      </c>
      <c r="Y40" s="253"/>
      <c r="Z40" s="253"/>
      <c r="AA40" s="253"/>
      <c r="AB40" s="253"/>
      <c r="AC40" s="253">
        <f>SUM(Y40:AB40)</f>
        <v>0</v>
      </c>
      <c r="AD40" s="253"/>
      <c r="AE40" s="253"/>
      <c r="AF40" s="253"/>
      <c r="AG40" s="253"/>
      <c r="AH40" s="253">
        <f>SUM(AD40:AG40)</f>
        <v>0</v>
      </c>
    </row>
    <row r="41" spans="1:34" x14ac:dyDescent="0.25">
      <c r="A41" s="256" t="s">
        <v>468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>
        <f>SUM(B41:M41)</f>
        <v>0</v>
      </c>
      <c r="O41" s="253"/>
      <c r="P41" s="253"/>
      <c r="Q41" s="253"/>
      <c r="R41" s="253"/>
      <c r="S41" s="253">
        <f>SUM(O41:R41)</f>
        <v>0</v>
      </c>
      <c r="T41" s="253"/>
      <c r="U41" s="253"/>
      <c r="V41" s="253"/>
      <c r="W41" s="253"/>
      <c r="X41" s="253">
        <f>SUM(T41:W41)</f>
        <v>0</v>
      </c>
      <c r="Y41" s="253"/>
      <c r="Z41" s="253"/>
      <c r="AA41" s="253"/>
      <c r="AB41" s="253"/>
      <c r="AC41" s="253">
        <f>SUM(Y41:AB41)</f>
        <v>0</v>
      </c>
      <c r="AD41" s="253"/>
      <c r="AE41" s="253"/>
      <c r="AF41" s="253"/>
      <c r="AG41" s="253"/>
      <c r="AH41" s="253">
        <f>SUM(AD41:AG41)</f>
        <v>0</v>
      </c>
    </row>
    <row r="42" spans="1:34" x14ac:dyDescent="0.25">
      <c r="A42" s="256" t="s">
        <v>467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>
        <f>SUM(B42:M42)</f>
        <v>0</v>
      </c>
      <c r="O42" s="253"/>
      <c r="P42" s="253"/>
      <c r="Q42" s="253"/>
      <c r="R42" s="253"/>
      <c r="S42" s="253">
        <f>SUM(O42:R42)</f>
        <v>0</v>
      </c>
      <c r="T42" s="253"/>
      <c r="U42" s="253"/>
      <c r="V42" s="253"/>
      <c r="W42" s="253"/>
      <c r="X42" s="253">
        <f>SUM(T42:W42)</f>
        <v>0</v>
      </c>
      <c r="Y42" s="253"/>
      <c r="Z42" s="253"/>
      <c r="AA42" s="253"/>
      <c r="AB42" s="253"/>
      <c r="AC42" s="253">
        <f>SUM(Y42:AB42)</f>
        <v>0</v>
      </c>
      <c r="AD42" s="253"/>
      <c r="AE42" s="253"/>
      <c r="AF42" s="253"/>
      <c r="AG42" s="253"/>
      <c r="AH42" s="253">
        <f>SUM(AD42:AG42)</f>
        <v>0</v>
      </c>
    </row>
    <row r="43" spans="1:34" x14ac:dyDescent="0.25">
      <c r="A43" s="256" t="s">
        <v>466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>
        <f>SUM(B43:M43)</f>
        <v>0</v>
      </c>
      <c r="O43" s="253"/>
      <c r="P43" s="253"/>
      <c r="Q43" s="253"/>
      <c r="R43" s="253"/>
      <c r="S43" s="253">
        <f>SUM(O43:R43)</f>
        <v>0</v>
      </c>
      <c r="T43" s="253"/>
      <c r="U43" s="253"/>
      <c r="V43" s="253"/>
      <c r="W43" s="253"/>
      <c r="X43" s="253">
        <f>SUM(T43:W43)</f>
        <v>0</v>
      </c>
      <c r="Y43" s="253"/>
      <c r="Z43" s="253"/>
      <c r="AA43" s="253"/>
      <c r="AB43" s="253"/>
      <c r="AC43" s="253">
        <f>SUM(Y43:AB43)</f>
        <v>0</v>
      </c>
      <c r="AD43" s="253"/>
      <c r="AE43" s="253"/>
      <c r="AF43" s="253"/>
      <c r="AG43" s="253"/>
      <c r="AH43" s="253">
        <f>SUM(AD43:AG43)</f>
        <v>0</v>
      </c>
    </row>
    <row r="44" spans="1:34" x14ac:dyDescent="0.25">
      <c r="A44" s="255" t="s">
        <v>465</v>
      </c>
      <c r="B44" s="252">
        <f>SUM(B26:B43)</f>
        <v>0</v>
      </c>
      <c r="C44" s="252">
        <f>SUM(C26:C43)</f>
        <v>0</v>
      </c>
      <c r="D44" s="252">
        <f>SUM(D26:D43)</f>
        <v>0</v>
      </c>
      <c r="E44" s="252">
        <f>SUM(E26:E43)</f>
        <v>0</v>
      </c>
      <c r="F44" s="252">
        <f>SUM(F26:F43)</f>
        <v>0</v>
      </c>
      <c r="G44" s="252">
        <f>SUM(G26:G43)</f>
        <v>0</v>
      </c>
      <c r="H44" s="252">
        <f>SUM(H26:H43)</f>
        <v>0</v>
      </c>
      <c r="I44" s="252">
        <f>SUM(I26:I43)</f>
        <v>0</v>
      </c>
      <c r="J44" s="252">
        <f>SUM(J26:J43)</f>
        <v>0</v>
      </c>
      <c r="K44" s="252">
        <f>SUM(K26:K43)</f>
        <v>0</v>
      </c>
      <c r="L44" s="252">
        <f>SUM(L26:L43)</f>
        <v>0</v>
      </c>
      <c r="M44" s="252">
        <f>SUM(M26:M43)</f>
        <v>0</v>
      </c>
      <c r="N44" s="252">
        <f>SUM(B44:M44)</f>
        <v>0</v>
      </c>
      <c r="O44" s="252">
        <f>SUM(O26:O43)</f>
        <v>0</v>
      </c>
      <c r="P44" s="252">
        <f>SUM(P26:P43)</f>
        <v>0</v>
      </c>
      <c r="Q44" s="252">
        <f>SUM(Q26:Q43)</f>
        <v>0</v>
      </c>
      <c r="R44" s="252">
        <f>SUM(R26:R43)</f>
        <v>0</v>
      </c>
      <c r="S44" s="252">
        <f>SUM(O44:R44)</f>
        <v>0</v>
      </c>
      <c r="T44" s="252">
        <f>SUM(T26:T43)</f>
        <v>0</v>
      </c>
      <c r="U44" s="252">
        <f>SUM(U26:U43)</f>
        <v>0</v>
      </c>
      <c r="V44" s="252">
        <f>SUM(V26:V43)</f>
        <v>0</v>
      </c>
      <c r="W44" s="252">
        <f>SUM(W26:W43)</f>
        <v>0</v>
      </c>
      <c r="X44" s="252">
        <f>SUM(T44:W44)</f>
        <v>0</v>
      </c>
      <c r="Y44" s="252">
        <f>SUM(Y26:Y43)</f>
        <v>0</v>
      </c>
      <c r="Z44" s="252">
        <f>SUM(Z26:Z43)</f>
        <v>0</v>
      </c>
      <c r="AA44" s="252">
        <f>SUM(AA26:AA43)</f>
        <v>0</v>
      </c>
      <c r="AB44" s="252">
        <f>SUM(AB26:AB43)</f>
        <v>0</v>
      </c>
      <c r="AC44" s="252">
        <f>SUM(Y44:AB44)</f>
        <v>0</v>
      </c>
      <c r="AD44" s="252">
        <f>SUM(AD26:AD43)</f>
        <v>0</v>
      </c>
      <c r="AE44" s="252">
        <f>SUM(AE26:AE43)</f>
        <v>0</v>
      </c>
      <c r="AF44" s="252">
        <f>SUM(AF26:AF43)</f>
        <v>0</v>
      </c>
      <c r="AG44" s="252">
        <f>SUM(AG26:AG43)</f>
        <v>0</v>
      </c>
      <c r="AH44" s="252">
        <f>SUM(AD44:AG44)</f>
        <v>0</v>
      </c>
    </row>
    <row r="45" spans="1:34" x14ac:dyDescent="0.25">
      <c r="A45" s="249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</row>
    <row r="46" spans="1:34" x14ac:dyDescent="0.25">
      <c r="A46" s="257" t="s">
        <v>464</v>
      </c>
      <c r="B46" s="252">
        <f>B44+B23</f>
        <v>0</v>
      </c>
      <c r="C46" s="252">
        <f>C44+C23</f>
        <v>0</v>
      </c>
      <c r="D46" s="252">
        <f>D44+D23</f>
        <v>0</v>
      </c>
      <c r="E46" s="252">
        <f>E44+E23</f>
        <v>0</v>
      </c>
      <c r="F46" s="252">
        <f>F44+F23</f>
        <v>0</v>
      </c>
      <c r="G46" s="252">
        <f>G44+G23</f>
        <v>0</v>
      </c>
      <c r="H46" s="252">
        <f>H44+H23</f>
        <v>0</v>
      </c>
      <c r="I46" s="252">
        <f>I44+I23</f>
        <v>0</v>
      </c>
      <c r="J46" s="252">
        <f>J44+J23</f>
        <v>0</v>
      </c>
      <c r="K46" s="252">
        <f>K44+K23</f>
        <v>0</v>
      </c>
      <c r="L46" s="252">
        <f>L44+L23</f>
        <v>0</v>
      </c>
      <c r="M46" s="252">
        <f>M44+M23</f>
        <v>0</v>
      </c>
      <c r="N46" s="252">
        <f>SUM(B46:M46)</f>
        <v>0</v>
      </c>
      <c r="O46" s="252">
        <f>O44+O23</f>
        <v>0</v>
      </c>
      <c r="P46" s="252">
        <f>P44+P23</f>
        <v>0</v>
      </c>
      <c r="Q46" s="252">
        <f>Q44+Q23</f>
        <v>0</v>
      </c>
      <c r="R46" s="252">
        <f>R44+R23</f>
        <v>0</v>
      </c>
      <c r="S46" s="252">
        <f>SUM(O46:R46)</f>
        <v>0</v>
      </c>
      <c r="T46" s="252">
        <f>T44+T23</f>
        <v>0</v>
      </c>
      <c r="U46" s="252">
        <f>U44+U23</f>
        <v>0</v>
      </c>
      <c r="V46" s="252">
        <f>V44+V23</f>
        <v>0</v>
      </c>
      <c r="W46" s="252">
        <f>W44+W23</f>
        <v>0</v>
      </c>
      <c r="X46" s="252">
        <f>SUM(T46:W46)</f>
        <v>0</v>
      </c>
      <c r="Y46" s="252">
        <f>Y44+Y23</f>
        <v>0</v>
      </c>
      <c r="Z46" s="252">
        <f>Z44+Z23</f>
        <v>0</v>
      </c>
      <c r="AA46" s="252">
        <f>AA44+AA23</f>
        <v>0</v>
      </c>
      <c r="AB46" s="252">
        <f>AB44+AB23</f>
        <v>0</v>
      </c>
      <c r="AC46" s="252">
        <f>SUM(Y46:AB46)</f>
        <v>0</v>
      </c>
      <c r="AD46" s="252">
        <f>AD44+AD23</f>
        <v>0</v>
      </c>
      <c r="AE46" s="252">
        <f>AE44+AE23</f>
        <v>0</v>
      </c>
      <c r="AF46" s="252">
        <f>AF44+AF23</f>
        <v>0</v>
      </c>
      <c r="AG46" s="252">
        <f>AG44+AG23</f>
        <v>0</v>
      </c>
      <c r="AH46" s="252">
        <f>SUM(AD46:AG46)</f>
        <v>0</v>
      </c>
    </row>
    <row r="47" spans="1:34" x14ac:dyDescent="0.25">
      <c r="A47" s="249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</row>
    <row r="48" spans="1:34" x14ac:dyDescent="0.25">
      <c r="A48" s="248" t="s">
        <v>463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</row>
    <row r="49" spans="1:34" x14ac:dyDescent="0.25">
      <c r="A49" s="255" t="s">
        <v>462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</row>
    <row r="50" spans="1:34" x14ac:dyDescent="0.25">
      <c r="A50" s="256" t="s">
        <v>461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f>SUM(B50:M50)</f>
        <v>0</v>
      </c>
      <c r="O50" s="253"/>
      <c r="P50" s="253"/>
      <c r="Q50" s="253"/>
      <c r="R50" s="253"/>
      <c r="S50" s="253">
        <f>SUM(O50:R50)</f>
        <v>0</v>
      </c>
      <c r="T50" s="253"/>
      <c r="U50" s="253"/>
      <c r="V50" s="253"/>
      <c r="W50" s="253"/>
      <c r="X50" s="253">
        <f>SUM(T50:W50)</f>
        <v>0</v>
      </c>
      <c r="Y50" s="253"/>
      <c r="Z50" s="253"/>
      <c r="AA50" s="253"/>
      <c r="AB50" s="253"/>
      <c r="AC50" s="253">
        <f>SUM(Y50:AB50)</f>
        <v>0</v>
      </c>
      <c r="AD50" s="253"/>
      <c r="AE50" s="253"/>
      <c r="AF50" s="253"/>
      <c r="AG50" s="253"/>
      <c r="AH50" s="253">
        <f>SUM(AD50:AG50)</f>
        <v>0</v>
      </c>
    </row>
    <row r="51" spans="1:34" x14ac:dyDescent="0.25">
      <c r="A51" s="256" t="s">
        <v>460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>
        <f>SUM(B51:M51)</f>
        <v>0</v>
      </c>
      <c r="O51" s="253"/>
      <c r="P51" s="253"/>
      <c r="Q51" s="253"/>
      <c r="R51" s="253"/>
      <c r="S51" s="253">
        <f>SUM(O51:R51)</f>
        <v>0</v>
      </c>
      <c r="T51" s="253"/>
      <c r="U51" s="253"/>
      <c r="V51" s="253"/>
      <c r="W51" s="253"/>
      <c r="X51" s="253">
        <f>SUM(T51:W51)</f>
        <v>0</v>
      </c>
      <c r="Y51" s="253"/>
      <c r="Z51" s="253"/>
      <c r="AA51" s="253"/>
      <c r="AB51" s="253"/>
      <c r="AC51" s="253">
        <f>SUM(Y51:AB51)</f>
        <v>0</v>
      </c>
      <c r="AD51" s="253"/>
      <c r="AE51" s="253"/>
      <c r="AF51" s="253"/>
      <c r="AG51" s="253"/>
      <c r="AH51" s="253">
        <f>SUM(AD51:AG51)</f>
        <v>0</v>
      </c>
    </row>
    <row r="52" spans="1:34" x14ac:dyDescent="0.25">
      <c r="A52" s="256" t="s">
        <v>459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>
        <f>SUM(B52:M52)</f>
        <v>0</v>
      </c>
      <c r="O52" s="253"/>
      <c r="P52" s="253"/>
      <c r="Q52" s="253"/>
      <c r="R52" s="253"/>
      <c r="S52" s="253">
        <f>SUM(O52:R52)</f>
        <v>0</v>
      </c>
      <c r="T52" s="253"/>
      <c r="U52" s="253"/>
      <c r="V52" s="253"/>
      <c r="W52" s="253"/>
      <c r="X52" s="253">
        <f>SUM(T52:W52)</f>
        <v>0</v>
      </c>
      <c r="Y52" s="253"/>
      <c r="Z52" s="253"/>
      <c r="AA52" s="253"/>
      <c r="AB52" s="253"/>
      <c r="AC52" s="253">
        <f>SUM(Y52:AB52)</f>
        <v>0</v>
      </c>
      <c r="AD52" s="253"/>
      <c r="AE52" s="253"/>
      <c r="AF52" s="253"/>
      <c r="AG52" s="253"/>
      <c r="AH52" s="253">
        <f>SUM(AD52:AG52)</f>
        <v>0</v>
      </c>
    </row>
    <row r="53" spans="1:34" x14ac:dyDescent="0.25">
      <c r="A53" s="256" t="s">
        <v>458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>
        <f>SUM(B53:M53)</f>
        <v>0</v>
      </c>
      <c r="O53" s="253"/>
      <c r="P53" s="253"/>
      <c r="Q53" s="253"/>
      <c r="R53" s="253"/>
      <c r="S53" s="253">
        <f>SUM(O53:R53)</f>
        <v>0</v>
      </c>
      <c r="T53" s="253"/>
      <c r="U53" s="253"/>
      <c r="V53" s="253"/>
      <c r="W53" s="253"/>
      <c r="X53" s="253">
        <f>SUM(T53:W53)</f>
        <v>0</v>
      </c>
      <c r="Y53" s="253"/>
      <c r="Z53" s="253"/>
      <c r="AA53" s="253"/>
      <c r="AB53" s="253"/>
      <c r="AC53" s="253">
        <f>SUM(Y53:AB53)</f>
        <v>0</v>
      </c>
      <c r="AD53" s="253"/>
      <c r="AE53" s="253"/>
      <c r="AF53" s="253"/>
      <c r="AG53" s="253"/>
      <c r="AH53" s="253">
        <f>SUM(AD53:AG53)</f>
        <v>0</v>
      </c>
    </row>
    <row r="54" spans="1:34" x14ac:dyDescent="0.25">
      <c r="A54" s="255" t="s">
        <v>457</v>
      </c>
      <c r="B54" s="252">
        <f>SUM(B50:B53)</f>
        <v>0</v>
      </c>
      <c r="C54" s="252">
        <f>SUM(C50:C53)</f>
        <v>0</v>
      </c>
      <c r="D54" s="252">
        <f>SUM(D50:D53)</f>
        <v>0</v>
      </c>
      <c r="E54" s="252">
        <f>SUM(E50:E53)</f>
        <v>0</v>
      </c>
      <c r="F54" s="252">
        <f>SUM(F50:F53)</f>
        <v>0</v>
      </c>
      <c r="G54" s="252">
        <f>SUM(G50:G53)</f>
        <v>0</v>
      </c>
      <c r="H54" s="252">
        <f>SUM(H50:H53)</f>
        <v>0</v>
      </c>
      <c r="I54" s="252">
        <f>SUM(I50:I53)</f>
        <v>0</v>
      </c>
      <c r="J54" s="252">
        <f>SUM(J50:J53)</f>
        <v>0</v>
      </c>
      <c r="K54" s="252">
        <f>SUM(K50:K53)</f>
        <v>0</v>
      </c>
      <c r="L54" s="252">
        <f>SUM(L50:L53)</f>
        <v>0</v>
      </c>
      <c r="M54" s="252">
        <f>SUM(M50:M53)</f>
        <v>0</v>
      </c>
      <c r="N54" s="252">
        <f>SUM(B54:M54)</f>
        <v>0</v>
      </c>
      <c r="O54" s="252">
        <f>SUM(O50:O53)</f>
        <v>0</v>
      </c>
      <c r="P54" s="252">
        <f>SUM(P50:P53)</f>
        <v>0</v>
      </c>
      <c r="Q54" s="252">
        <f>SUM(Q50:Q53)</f>
        <v>0</v>
      </c>
      <c r="R54" s="252">
        <f>SUM(R50:R53)</f>
        <v>0</v>
      </c>
      <c r="S54" s="252">
        <f>SUM(O54:R54)</f>
        <v>0</v>
      </c>
      <c r="T54" s="252">
        <f>SUM(T50:T53)</f>
        <v>0</v>
      </c>
      <c r="U54" s="252">
        <f>SUM(U50:U53)</f>
        <v>0</v>
      </c>
      <c r="V54" s="252">
        <f>SUM(V50:V53)</f>
        <v>0</v>
      </c>
      <c r="W54" s="252">
        <f>SUM(W50:W53)</f>
        <v>0</v>
      </c>
      <c r="X54" s="252">
        <f>SUM(T54:W54)</f>
        <v>0</v>
      </c>
      <c r="Y54" s="252">
        <f>SUM(Y50:Y53)</f>
        <v>0</v>
      </c>
      <c r="Z54" s="252">
        <f>SUM(Z50:Z53)</f>
        <v>0</v>
      </c>
      <c r="AA54" s="252">
        <f>SUM(AA50:AA53)</f>
        <v>0</v>
      </c>
      <c r="AB54" s="252">
        <f>SUM(AB50:AB53)</f>
        <v>0</v>
      </c>
      <c r="AC54" s="252">
        <f>SUM(Y54:AB54)</f>
        <v>0</v>
      </c>
      <c r="AD54" s="252">
        <f>SUM(AD50:AD53)</f>
        <v>0</v>
      </c>
      <c r="AE54" s="252">
        <f>SUM(AE50:AE53)</f>
        <v>0</v>
      </c>
      <c r="AF54" s="252">
        <f>SUM(AF50:AF53)</f>
        <v>0</v>
      </c>
      <c r="AG54" s="252">
        <f>SUM(AG50:AG53)</f>
        <v>0</v>
      </c>
      <c r="AH54" s="252">
        <f>SUM(AD54:AG54)</f>
        <v>0</v>
      </c>
    </row>
    <row r="55" spans="1:34" x14ac:dyDescent="0.25">
      <c r="A55" s="249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</row>
    <row r="56" spans="1:34" x14ac:dyDescent="0.25">
      <c r="A56" s="255" t="s">
        <v>456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</row>
    <row r="57" spans="1:34" x14ac:dyDescent="0.25">
      <c r="A57" s="256" t="s">
        <v>455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>
        <f>SUM(B57:M57)</f>
        <v>0</v>
      </c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</row>
    <row r="58" spans="1:34" x14ac:dyDescent="0.25">
      <c r="A58" s="256" t="s">
        <v>454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>
        <f>SUM(B58:M58)</f>
        <v>0</v>
      </c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</row>
    <row r="59" spans="1:34" x14ac:dyDescent="0.25">
      <c r="A59" s="255" t="s">
        <v>453</v>
      </c>
      <c r="B59" s="252">
        <f>SUM(B57:B58)</f>
        <v>0</v>
      </c>
      <c r="C59" s="252">
        <f>SUM(C57:C58)</f>
        <v>0</v>
      </c>
      <c r="D59" s="252">
        <f>SUM(D57:D58)</f>
        <v>0</v>
      </c>
      <c r="E59" s="252">
        <f>SUM(E57:E58)</f>
        <v>0</v>
      </c>
      <c r="F59" s="252">
        <f>SUM(F57:F58)</f>
        <v>0</v>
      </c>
      <c r="G59" s="252">
        <f>SUM(G57:G58)</f>
        <v>0</v>
      </c>
      <c r="H59" s="252">
        <f>SUM(H57:H58)</f>
        <v>0</v>
      </c>
      <c r="I59" s="252">
        <f>SUM(I57:I58)</f>
        <v>0</v>
      </c>
      <c r="J59" s="252">
        <f>SUM(J57:J58)</f>
        <v>0</v>
      </c>
      <c r="K59" s="252">
        <f>SUM(K57:K58)</f>
        <v>0</v>
      </c>
      <c r="L59" s="252">
        <f>SUM(L57:L58)</f>
        <v>0</v>
      </c>
      <c r="M59" s="252">
        <f>SUM(M57:M58)</f>
        <v>0</v>
      </c>
      <c r="N59" s="252">
        <f>SUM(B59:M59)</f>
        <v>0</v>
      </c>
      <c r="O59" s="252">
        <f>SUM(O57:O58)</f>
        <v>0</v>
      </c>
      <c r="P59" s="252">
        <f>SUM(P57:P58)</f>
        <v>0</v>
      </c>
      <c r="Q59" s="252">
        <f>SUM(Q57:Q58)</f>
        <v>0</v>
      </c>
      <c r="R59" s="252">
        <f>SUM(R57:R58)</f>
        <v>0</v>
      </c>
      <c r="S59" s="252">
        <f>SUM(O59:R59)</f>
        <v>0</v>
      </c>
      <c r="T59" s="252">
        <f>SUM(T57:T58)</f>
        <v>0</v>
      </c>
      <c r="U59" s="252">
        <f>SUM(U57:U58)</f>
        <v>0</v>
      </c>
      <c r="V59" s="252">
        <f>SUM(V57:V58)</f>
        <v>0</v>
      </c>
      <c r="W59" s="252">
        <f>SUM(W57:W58)</f>
        <v>0</v>
      </c>
      <c r="X59" s="252">
        <f>SUM(T59:W59)</f>
        <v>0</v>
      </c>
      <c r="Y59" s="252">
        <f>SUM(Y57:Y58)</f>
        <v>0</v>
      </c>
      <c r="Z59" s="252">
        <f>SUM(Z57:Z58)</f>
        <v>0</v>
      </c>
      <c r="AA59" s="252">
        <f>SUM(AA57:AA58)</f>
        <v>0</v>
      </c>
      <c r="AB59" s="252">
        <f>SUM(AB57:AB58)</f>
        <v>0</v>
      </c>
      <c r="AC59" s="252">
        <f>SUM(Y59:AB59)</f>
        <v>0</v>
      </c>
      <c r="AD59" s="252">
        <f>SUM(AD57:AD58)</f>
        <v>0</v>
      </c>
      <c r="AE59" s="252">
        <f>SUM(AE57:AE58)</f>
        <v>0</v>
      </c>
      <c r="AF59" s="252">
        <f>SUM(AF57:AF58)</f>
        <v>0</v>
      </c>
      <c r="AG59" s="252">
        <f>SUM(AG57:AG58)</f>
        <v>0</v>
      </c>
      <c r="AH59" s="252">
        <f>SUM(AD59:AG59)</f>
        <v>0</v>
      </c>
    </row>
    <row r="60" spans="1:34" x14ac:dyDescent="0.25">
      <c r="A60" s="249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</row>
    <row r="61" spans="1:34" x14ac:dyDescent="0.25">
      <c r="A61" s="248" t="s">
        <v>452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</row>
    <row r="62" spans="1:34" x14ac:dyDescent="0.25">
      <c r="A62" s="249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</row>
    <row r="63" spans="1:34" x14ac:dyDescent="0.25">
      <c r="A63" s="248" t="s">
        <v>451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</row>
    <row r="64" spans="1:34" x14ac:dyDescent="0.25">
      <c r="A64" s="256" t="s">
        <v>450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>
        <f>SUM(B64:M64)</f>
        <v>0</v>
      </c>
      <c r="O64" s="253"/>
      <c r="P64" s="253"/>
      <c r="Q64" s="253"/>
      <c r="R64" s="253"/>
      <c r="S64" s="253">
        <f>SUM(O64:R64)</f>
        <v>0</v>
      </c>
      <c r="T64" s="253"/>
      <c r="U64" s="253"/>
      <c r="V64" s="253"/>
      <c r="W64" s="253"/>
      <c r="X64" s="253">
        <f>SUM(T64:W64)</f>
        <v>0</v>
      </c>
      <c r="Y64" s="253"/>
      <c r="Z64" s="253"/>
      <c r="AA64" s="253"/>
      <c r="AB64" s="253"/>
      <c r="AC64" s="253">
        <f>SUM(Y64:AB64)</f>
        <v>0</v>
      </c>
      <c r="AD64" s="253"/>
      <c r="AE64" s="253"/>
      <c r="AF64" s="253"/>
      <c r="AG64" s="253"/>
      <c r="AH64" s="253">
        <f>SUM(AD64:AG64)</f>
        <v>0</v>
      </c>
    </row>
    <row r="65" spans="1:34" x14ac:dyDescent="0.25">
      <c r="A65" s="256" t="s">
        <v>449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>
        <f>SUM(B65:M65)</f>
        <v>0</v>
      </c>
      <c r="O65" s="253"/>
      <c r="P65" s="253"/>
      <c r="Q65" s="253"/>
      <c r="R65" s="253"/>
      <c r="S65" s="253">
        <f>SUM(O65:R65)</f>
        <v>0</v>
      </c>
      <c r="T65" s="253"/>
      <c r="U65" s="253"/>
      <c r="V65" s="253"/>
      <c r="W65" s="253"/>
      <c r="X65" s="253">
        <f>SUM(T65:W65)</f>
        <v>0</v>
      </c>
      <c r="Y65" s="253"/>
      <c r="Z65" s="253"/>
      <c r="AA65" s="253"/>
      <c r="AB65" s="253"/>
      <c r="AC65" s="253">
        <f>SUM(Y65:AB65)</f>
        <v>0</v>
      </c>
      <c r="AD65" s="253"/>
      <c r="AE65" s="253"/>
      <c r="AF65" s="253"/>
      <c r="AG65" s="253"/>
      <c r="AH65" s="253">
        <f>SUM(AD65:AG65)</f>
        <v>0</v>
      </c>
    </row>
    <row r="66" spans="1:34" x14ac:dyDescent="0.25">
      <c r="A66" s="256" t="s">
        <v>448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>
        <f>SUM(B66:M66)</f>
        <v>0</v>
      </c>
      <c r="O66" s="253"/>
      <c r="P66" s="253"/>
      <c r="Q66" s="253"/>
      <c r="R66" s="253"/>
      <c r="S66" s="253">
        <f>SUM(O66:R66)</f>
        <v>0</v>
      </c>
      <c r="T66" s="253"/>
      <c r="U66" s="253"/>
      <c r="V66" s="253"/>
      <c r="W66" s="253"/>
      <c r="X66" s="253">
        <f>SUM(T66:W66)</f>
        <v>0</v>
      </c>
      <c r="Y66" s="253"/>
      <c r="Z66" s="253"/>
      <c r="AA66" s="253"/>
      <c r="AB66" s="253"/>
      <c r="AC66" s="253">
        <f>SUM(Y66:AB66)</f>
        <v>0</v>
      </c>
      <c r="AD66" s="253"/>
      <c r="AE66" s="253"/>
      <c r="AF66" s="253"/>
      <c r="AG66" s="253"/>
      <c r="AH66" s="253">
        <f>SUM(AD66:AG66)</f>
        <v>0</v>
      </c>
    </row>
    <row r="67" spans="1:34" x14ac:dyDescent="0.25">
      <c r="A67" s="256" t="s">
        <v>447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>
        <f>SUM(B67:M67)</f>
        <v>0</v>
      </c>
      <c r="O67" s="253"/>
      <c r="P67" s="253"/>
      <c r="Q67" s="253"/>
      <c r="R67" s="253"/>
      <c r="S67" s="253">
        <f>SUM(O67:R67)</f>
        <v>0</v>
      </c>
      <c r="T67" s="253"/>
      <c r="U67" s="253"/>
      <c r="V67" s="253"/>
      <c r="W67" s="253"/>
      <c r="X67" s="253">
        <f>SUM(T67:W67)</f>
        <v>0</v>
      </c>
      <c r="Y67" s="253"/>
      <c r="Z67" s="253"/>
      <c r="AA67" s="253"/>
      <c r="AB67" s="253"/>
      <c r="AC67" s="253">
        <f>SUM(Y67:AB67)</f>
        <v>0</v>
      </c>
      <c r="AD67" s="253"/>
      <c r="AE67" s="253"/>
      <c r="AF67" s="253"/>
      <c r="AG67" s="253"/>
      <c r="AH67" s="253">
        <f>SUM(AD67:AG67)</f>
        <v>0</v>
      </c>
    </row>
    <row r="68" spans="1:34" x14ac:dyDescent="0.25">
      <c r="A68" s="256" t="s">
        <v>446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>
        <f>SUM(B68:M68)</f>
        <v>0</v>
      </c>
      <c r="O68" s="253"/>
      <c r="P68" s="253"/>
      <c r="Q68" s="253"/>
      <c r="R68" s="253"/>
      <c r="S68" s="253">
        <f>SUM(O68:R68)</f>
        <v>0</v>
      </c>
      <c r="T68" s="253"/>
      <c r="U68" s="253"/>
      <c r="V68" s="253"/>
      <c r="W68" s="253"/>
      <c r="X68" s="253">
        <f>SUM(T68:W68)</f>
        <v>0</v>
      </c>
      <c r="Y68" s="253"/>
      <c r="Z68" s="253"/>
      <c r="AA68" s="253"/>
      <c r="AB68" s="253"/>
      <c r="AC68" s="253">
        <f>SUM(Y68:AB68)</f>
        <v>0</v>
      </c>
      <c r="AD68" s="253"/>
      <c r="AE68" s="253"/>
      <c r="AF68" s="253"/>
      <c r="AG68" s="253"/>
      <c r="AH68" s="253">
        <f>SUM(AD68:AG68)</f>
        <v>0</v>
      </c>
    </row>
    <row r="69" spans="1:34" x14ac:dyDescent="0.25">
      <c r="A69" s="256" t="s">
        <v>445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>
        <f>SUM(B69:M69)</f>
        <v>0</v>
      </c>
      <c r="O69" s="253"/>
      <c r="P69" s="253"/>
      <c r="Q69" s="253"/>
      <c r="R69" s="253"/>
      <c r="S69" s="253">
        <f>SUM(O69:R69)</f>
        <v>0</v>
      </c>
      <c r="T69" s="253"/>
      <c r="U69" s="253"/>
      <c r="V69" s="253"/>
      <c r="W69" s="253"/>
      <c r="X69" s="253">
        <f>SUM(T69:W69)</f>
        <v>0</v>
      </c>
      <c r="Y69" s="253"/>
      <c r="Z69" s="253"/>
      <c r="AA69" s="253"/>
      <c r="AB69" s="253"/>
      <c r="AC69" s="253">
        <f>SUM(Y69:AB69)</f>
        <v>0</v>
      </c>
      <c r="AD69" s="253"/>
      <c r="AE69" s="253"/>
      <c r="AF69" s="253"/>
      <c r="AG69" s="253"/>
      <c r="AH69" s="253">
        <f>SUM(AD69:AG69)</f>
        <v>0</v>
      </c>
    </row>
    <row r="70" spans="1:34" x14ac:dyDescent="0.25">
      <c r="A70" s="256" t="s">
        <v>444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>
        <f>SUM(B70:M70)</f>
        <v>0</v>
      </c>
      <c r="O70" s="253"/>
      <c r="P70" s="253"/>
      <c r="Q70" s="253"/>
      <c r="R70" s="253"/>
      <c r="S70" s="253">
        <f>SUM(O70:R70)</f>
        <v>0</v>
      </c>
      <c r="T70" s="253"/>
      <c r="U70" s="253"/>
      <c r="V70" s="253"/>
      <c r="W70" s="253"/>
      <c r="X70" s="253">
        <f>SUM(T70:W70)</f>
        <v>0</v>
      </c>
      <c r="Y70" s="253"/>
      <c r="Z70" s="253"/>
      <c r="AA70" s="253"/>
      <c r="AB70" s="253"/>
      <c r="AC70" s="253">
        <f>SUM(Y70:AB70)</f>
        <v>0</v>
      </c>
      <c r="AD70" s="253"/>
      <c r="AE70" s="253"/>
      <c r="AF70" s="253"/>
      <c r="AG70" s="253"/>
      <c r="AH70" s="253">
        <f>SUM(AD70:AG70)</f>
        <v>0</v>
      </c>
    </row>
    <row r="71" spans="1:34" x14ac:dyDescent="0.25">
      <c r="A71" s="256" t="s">
        <v>443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>
        <f>SUM(B71:M71)</f>
        <v>0</v>
      </c>
      <c r="O71" s="253"/>
      <c r="P71" s="253"/>
      <c r="Q71" s="253"/>
      <c r="R71" s="253"/>
      <c r="S71" s="253">
        <f>SUM(O71:R71)</f>
        <v>0</v>
      </c>
      <c r="T71" s="253"/>
      <c r="U71" s="253"/>
      <c r="V71" s="253"/>
      <c r="W71" s="253"/>
      <c r="X71" s="253">
        <f>SUM(T71:W71)</f>
        <v>0</v>
      </c>
      <c r="Y71" s="253"/>
      <c r="Z71" s="253"/>
      <c r="AA71" s="253"/>
      <c r="AB71" s="253"/>
      <c r="AC71" s="253">
        <f>SUM(Y71:AB71)</f>
        <v>0</v>
      </c>
      <c r="AD71" s="253"/>
      <c r="AE71" s="253"/>
      <c r="AF71" s="253"/>
      <c r="AG71" s="253"/>
      <c r="AH71" s="253">
        <f>SUM(AD71:AG71)</f>
        <v>0</v>
      </c>
    </row>
    <row r="72" spans="1:34" x14ac:dyDescent="0.25">
      <c r="A72" s="256" t="s">
        <v>442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>
        <f>SUM(B72:M72)</f>
        <v>0</v>
      </c>
      <c r="O72" s="253"/>
      <c r="P72" s="253"/>
      <c r="Q72" s="253"/>
      <c r="R72" s="253"/>
      <c r="S72" s="253">
        <f>SUM(O72:R72)</f>
        <v>0</v>
      </c>
      <c r="T72" s="253"/>
      <c r="U72" s="253"/>
      <c r="V72" s="253"/>
      <c r="W72" s="253"/>
      <c r="X72" s="253">
        <f>SUM(T72:W72)</f>
        <v>0</v>
      </c>
      <c r="Y72" s="253"/>
      <c r="Z72" s="253"/>
      <c r="AA72" s="253"/>
      <c r="AB72" s="253"/>
      <c r="AC72" s="253">
        <f>SUM(Y72:AB72)</f>
        <v>0</v>
      </c>
      <c r="AD72" s="253"/>
      <c r="AE72" s="253"/>
      <c r="AF72" s="253"/>
      <c r="AG72" s="253"/>
      <c r="AH72" s="253">
        <f>SUM(AD72:AG72)</f>
        <v>0</v>
      </c>
    </row>
    <row r="73" spans="1:34" x14ac:dyDescent="0.25">
      <c r="A73" s="256" t="s">
        <v>441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>
        <f>SUM(B73:M73)</f>
        <v>0</v>
      </c>
      <c r="O73" s="253"/>
      <c r="P73" s="253"/>
      <c r="Q73" s="253"/>
      <c r="R73" s="253"/>
      <c r="S73" s="253">
        <f>SUM(O73:R73)</f>
        <v>0</v>
      </c>
      <c r="T73" s="253"/>
      <c r="U73" s="253"/>
      <c r="V73" s="253"/>
      <c r="W73" s="253"/>
      <c r="X73" s="253">
        <f>SUM(T73:W73)</f>
        <v>0</v>
      </c>
      <c r="Y73" s="253"/>
      <c r="Z73" s="253"/>
      <c r="AA73" s="253"/>
      <c r="AB73" s="253"/>
      <c r="AC73" s="253">
        <f>SUM(Y73:AB73)</f>
        <v>0</v>
      </c>
      <c r="AD73" s="253"/>
      <c r="AE73" s="253"/>
      <c r="AF73" s="253"/>
      <c r="AG73" s="253"/>
      <c r="AH73" s="253">
        <f>SUM(AD73:AG73)</f>
        <v>0</v>
      </c>
    </row>
    <row r="74" spans="1:34" x14ac:dyDescent="0.25">
      <c r="A74" s="256" t="s">
        <v>440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>
        <f>SUM(B74:M74)</f>
        <v>0</v>
      </c>
      <c r="O74" s="253"/>
      <c r="P74" s="253"/>
      <c r="Q74" s="253"/>
      <c r="R74" s="253"/>
      <c r="S74" s="253">
        <f>SUM(O74:R74)</f>
        <v>0</v>
      </c>
      <c r="T74" s="253"/>
      <c r="U74" s="253"/>
      <c r="V74" s="253"/>
      <c r="W74" s="253"/>
      <c r="X74" s="253">
        <f>SUM(T74:W74)</f>
        <v>0</v>
      </c>
      <c r="Y74" s="253"/>
      <c r="Z74" s="253"/>
      <c r="AA74" s="253"/>
      <c r="AB74" s="253"/>
      <c r="AC74" s="253">
        <f>SUM(Y74:AB74)</f>
        <v>0</v>
      </c>
      <c r="AD74" s="253"/>
      <c r="AE74" s="253"/>
      <c r="AF74" s="253"/>
      <c r="AG74" s="253"/>
      <c r="AH74" s="253">
        <f>SUM(AD74:AG74)</f>
        <v>0</v>
      </c>
    </row>
    <row r="75" spans="1:34" x14ac:dyDescent="0.25">
      <c r="A75" s="256" t="s">
        <v>439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>
        <f>SUM(B75:M75)</f>
        <v>0</v>
      </c>
      <c r="O75" s="253"/>
      <c r="P75" s="253"/>
      <c r="Q75" s="253"/>
      <c r="R75" s="253"/>
      <c r="S75" s="253">
        <f>SUM(O75:R75)</f>
        <v>0</v>
      </c>
      <c r="T75" s="253"/>
      <c r="U75" s="253"/>
      <c r="V75" s="253"/>
      <c r="W75" s="253"/>
      <c r="X75" s="253">
        <f>SUM(T75:W75)</f>
        <v>0</v>
      </c>
      <c r="Y75" s="253"/>
      <c r="Z75" s="253"/>
      <c r="AA75" s="253"/>
      <c r="AB75" s="253"/>
      <c r="AC75" s="253">
        <f>SUM(Y75:AB75)</f>
        <v>0</v>
      </c>
      <c r="AD75" s="253"/>
      <c r="AE75" s="253"/>
      <c r="AF75" s="253"/>
      <c r="AG75" s="253"/>
      <c r="AH75" s="253">
        <f>SUM(AD75:AG75)</f>
        <v>0</v>
      </c>
    </row>
    <row r="76" spans="1:34" x14ac:dyDescent="0.25">
      <c r="A76" s="256" t="s">
        <v>438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>
        <f>SUM(B76:M76)</f>
        <v>0</v>
      </c>
      <c r="O76" s="253"/>
      <c r="P76" s="253"/>
      <c r="Q76" s="253"/>
      <c r="R76" s="253"/>
      <c r="S76" s="253">
        <f>SUM(O76:R76)</f>
        <v>0</v>
      </c>
      <c r="T76" s="253"/>
      <c r="U76" s="253"/>
      <c r="V76" s="253"/>
      <c r="W76" s="253"/>
      <c r="X76" s="253">
        <f>SUM(T76:W76)</f>
        <v>0</v>
      </c>
      <c r="Y76" s="253"/>
      <c r="Z76" s="253"/>
      <c r="AA76" s="253"/>
      <c r="AB76" s="253"/>
      <c r="AC76" s="253">
        <f>SUM(Y76:AB76)</f>
        <v>0</v>
      </c>
      <c r="AD76" s="253"/>
      <c r="AE76" s="253"/>
      <c r="AF76" s="253"/>
      <c r="AG76" s="253"/>
      <c r="AH76" s="253">
        <f>SUM(AD76:AG76)</f>
        <v>0</v>
      </c>
    </row>
    <row r="77" spans="1:34" x14ac:dyDescent="0.25">
      <c r="A77" s="256" t="s">
        <v>437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>
        <f>SUM(B77:M77)</f>
        <v>0</v>
      </c>
      <c r="O77" s="253"/>
      <c r="P77" s="253"/>
      <c r="Q77" s="253"/>
      <c r="R77" s="253"/>
      <c r="S77" s="253">
        <f>SUM(O77:R77)</f>
        <v>0</v>
      </c>
      <c r="T77" s="253"/>
      <c r="U77" s="253"/>
      <c r="V77" s="253"/>
      <c r="W77" s="253"/>
      <c r="X77" s="253">
        <f>SUM(T77:W77)</f>
        <v>0</v>
      </c>
      <c r="Y77" s="253"/>
      <c r="Z77" s="253"/>
      <c r="AA77" s="253"/>
      <c r="AB77" s="253"/>
      <c r="AC77" s="253">
        <f>SUM(Y77:AB77)</f>
        <v>0</v>
      </c>
      <c r="AD77" s="253"/>
      <c r="AE77" s="253"/>
      <c r="AF77" s="253"/>
      <c r="AG77" s="253"/>
      <c r="AH77" s="253">
        <f>SUM(AD77:AG77)</f>
        <v>0</v>
      </c>
    </row>
    <row r="78" spans="1:34" x14ac:dyDescent="0.25">
      <c r="A78" s="256" t="s">
        <v>436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>
        <f>SUM(B78:M78)</f>
        <v>0</v>
      </c>
      <c r="O78" s="253"/>
      <c r="P78" s="253"/>
      <c r="Q78" s="253"/>
      <c r="R78" s="253"/>
      <c r="S78" s="253">
        <f>SUM(O78:R78)</f>
        <v>0</v>
      </c>
      <c r="T78" s="253"/>
      <c r="U78" s="253"/>
      <c r="V78" s="253"/>
      <c r="W78" s="253"/>
      <c r="X78" s="253">
        <f>SUM(T78:W78)</f>
        <v>0</v>
      </c>
      <c r="Y78" s="253"/>
      <c r="Z78" s="253"/>
      <c r="AA78" s="253"/>
      <c r="AB78" s="253"/>
      <c r="AC78" s="253">
        <f>SUM(Y78:AB78)</f>
        <v>0</v>
      </c>
      <c r="AD78" s="253"/>
      <c r="AE78" s="253"/>
      <c r="AF78" s="253"/>
      <c r="AG78" s="253"/>
      <c r="AH78" s="253">
        <f>SUM(AD78:AG78)</f>
        <v>0</v>
      </c>
    </row>
    <row r="79" spans="1:34" x14ac:dyDescent="0.25">
      <c r="A79" s="256" t="s">
        <v>435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>
        <f>SUM(B79:M79)</f>
        <v>0</v>
      </c>
      <c r="O79" s="253"/>
      <c r="P79" s="253"/>
      <c r="Q79" s="253"/>
      <c r="R79" s="253"/>
      <c r="S79" s="253">
        <f>SUM(O79:R79)</f>
        <v>0</v>
      </c>
      <c r="T79" s="253"/>
      <c r="U79" s="253"/>
      <c r="V79" s="253"/>
      <c r="W79" s="253"/>
      <c r="X79" s="253">
        <f>SUM(T79:W79)</f>
        <v>0</v>
      </c>
      <c r="Y79" s="253"/>
      <c r="Z79" s="253"/>
      <c r="AA79" s="253"/>
      <c r="AB79" s="253"/>
      <c r="AC79" s="253">
        <f>SUM(Y79:AB79)</f>
        <v>0</v>
      </c>
      <c r="AD79" s="253"/>
      <c r="AE79" s="253"/>
      <c r="AF79" s="253"/>
      <c r="AG79" s="253"/>
      <c r="AH79" s="253">
        <f>SUM(AD79:AG79)</f>
        <v>0</v>
      </c>
    </row>
    <row r="80" spans="1:34" x14ac:dyDescent="0.25">
      <c r="A80" s="256" t="s">
        <v>434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>
        <f>SUM(B80:M80)</f>
        <v>0</v>
      </c>
      <c r="O80" s="253"/>
      <c r="P80" s="253"/>
      <c r="Q80" s="253"/>
      <c r="R80" s="253"/>
      <c r="S80" s="253">
        <f>SUM(O80:R80)</f>
        <v>0</v>
      </c>
      <c r="T80" s="253"/>
      <c r="U80" s="253"/>
      <c r="V80" s="253"/>
      <c r="W80" s="253"/>
      <c r="X80" s="253">
        <f>SUM(T80:W80)</f>
        <v>0</v>
      </c>
      <c r="Y80" s="253"/>
      <c r="Z80" s="253"/>
      <c r="AA80" s="253"/>
      <c r="AB80" s="253"/>
      <c r="AC80" s="253">
        <f>SUM(Y80:AB80)</f>
        <v>0</v>
      </c>
      <c r="AD80" s="253"/>
      <c r="AE80" s="253"/>
      <c r="AF80" s="253"/>
      <c r="AG80" s="253"/>
      <c r="AH80" s="253">
        <f>SUM(AD80:AG80)</f>
        <v>0</v>
      </c>
    </row>
    <row r="81" spans="1:34" x14ac:dyDescent="0.25">
      <c r="A81" s="248" t="s">
        <v>433</v>
      </c>
      <c r="B81" s="252">
        <f>SUM(B64:B80)</f>
        <v>0</v>
      </c>
      <c r="C81" s="252">
        <f>SUM(C64:C80)</f>
        <v>0</v>
      </c>
      <c r="D81" s="252">
        <f>SUM(D64:D80)</f>
        <v>0</v>
      </c>
      <c r="E81" s="252">
        <f>SUM(E64:E80)</f>
        <v>0</v>
      </c>
      <c r="F81" s="252">
        <f>SUM(F64:F80)</f>
        <v>0</v>
      </c>
      <c r="G81" s="252">
        <f>SUM(G64:G80)</f>
        <v>0</v>
      </c>
      <c r="H81" s="252">
        <f>SUM(H64:H80)</f>
        <v>0</v>
      </c>
      <c r="I81" s="252">
        <f>SUM(I64:I80)</f>
        <v>0</v>
      </c>
      <c r="J81" s="252">
        <f>SUM(J64:J80)</f>
        <v>0</v>
      </c>
      <c r="K81" s="252">
        <f>SUM(K64:K80)</f>
        <v>0</v>
      </c>
      <c r="L81" s="252">
        <f>SUM(L64:L80)</f>
        <v>0</v>
      </c>
      <c r="M81" s="252">
        <f>SUM(M64:M80)</f>
        <v>0</v>
      </c>
      <c r="N81" s="252">
        <f>SUM(B81:M81)</f>
        <v>0</v>
      </c>
      <c r="O81" s="252">
        <f>SUM(O64:O80)</f>
        <v>0</v>
      </c>
      <c r="P81" s="252">
        <f>SUM(P64:P80)</f>
        <v>0</v>
      </c>
      <c r="Q81" s="252">
        <f>SUM(Q64:Q80)</f>
        <v>0</v>
      </c>
      <c r="R81" s="252">
        <f>SUM(R64:R80)</f>
        <v>0</v>
      </c>
      <c r="S81" s="252">
        <f>SUM(O81:R81)</f>
        <v>0</v>
      </c>
      <c r="T81" s="252">
        <f>SUM(T64:T80)</f>
        <v>0</v>
      </c>
      <c r="U81" s="252">
        <f>SUM(U64:U80)</f>
        <v>0</v>
      </c>
      <c r="V81" s="252">
        <f>SUM(V64:V80)</f>
        <v>0</v>
      </c>
      <c r="W81" s="252">
        <f>SUM(W64:W80)</f>
        <v>0</v>
      </c>
      <c r="X81" s="252">
        <f>SUM(T81:W81)</f>
        <v>0</v>
      </c>
      <c r="Y81" s="252">
        <f>SUM(Y64:Y80)</f>
        <v>0</v>
      </c>
      <c r="Z81" s="252">
        <f>SUM(Z64:Z80)</f>
        <v>0</v>
      </c>
      <c r="AA81" s="252">
        <f>SUM(AA64:AA80)</f>
        <v>0</v>
      </c>
      <c r="AB81" s="252">
        <f>SUM(AB64:AB80)</f>
        <v>0</v>
      </c>
      <c r="AC81" s="252">
        <f>SUM(Y81:AB81)</f>
        <v>0</v>
      </c>
      <c r="AD81" s="252">
        <f>SUM(AD64:AD80)</f>
        <v>0</v>
      </c>
      <c r="AE81" s="252">
        <f>SUM(AE64:AE80)</f>
        <v>0</v>
      </c>
      <c r="AF81" s="252">
        <f>SUM(AF64:AF80)</f>
        <v>0</v>
      </c>
      <c r="AG81" s="252">
        <f>SUM(AG64:AG80)</f>
        <v>0</v>
      </c>
      <c r="AH81" s="252">
        <f>SUM(AD81:AG81)</f>
        <v>0</v>
      </c>
    </row>
    <row r="82" spans="1:34" x14ac:dyDescent="0.25">
      <c r="A82" s="249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</row>
    <row r="83" spans="1:34" x14ac:dyDescent="0.25">
      <c r="A83" s="248" t="s">
        <v>432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</row>
    <row r="84" spans="1:34" x14ac:dyDescent="0.25">
      <c r="A84" s="255" t="s">
        <v>431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</row>
    <row r="85" spans="1:34" x14ac:dyDescent="0.25">
      <c r="A85" s="256" t="s">
        <v>430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>
        <f>SUM(B85:M85)</f>
        <v>0</v>
      </c>
      <c r="O85" s="253"/>
      <c r="P85" s="253"/>
      <c r="Q85" s="253"/>
      <c r="R85" s="253"/>
      <c r="S85" s="253">
        <f>SUM(O85:R85)</f>
        <v>0</v>
      </c>
      <c r="T85" s="253"/>
      <c r="U85" s="253"/>
      <c r="V85" s="253"/>
      <c r="W85" s="253"/>
      <c r="X85" s="253">
        <f>SUM(T85:W85)</f>
        <v>0</v>
      </c>
      <c r="Y85" s="253"/>
      <c r="Z85" s="253"/>
      <c r="AA85" s="253"/>
      <c r="AB85" s="253"/>
      <c r="AC85" s="253">
        <f>SUM(Y85:AB85)</f>
        <v>0</v>
      </c>
      <c r="AD85" s="253"/>
      <c r="AE85" s="253"/>
      <c r="AF85" s="253"/>
      <c r="AG85" s="253"/>
      <c r="AH85" s="253">
        <f>SUM(AD85:AG85)</f>
        <v>0</v>
      </c>
    </row>
    <row r="86" spans="1:34" x14ac:dyDescent="0.25">
      <c r="A86" s="256" t="s">
        <v>429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>
        <f>SUM(B86:M86)</f>
        <v>0</v>
      </c>
      <c r="O86" s="253"/>
      <c r="P86" s="253"/>
      <c r="Q86" s="253"/>
      <c r="R86" s="253"/>
      <c r="S86" s="253">
        <f>SUM(O86:R86)</f>
        <v>0</v>
      </c>
      <c r="T86" s="253"/>
      <c r="U86" s="253"/>
      <c r="V86" s="253"/>
      <c r="W86" s="253"/>
      <c r="X86" s="253">
        <f>SUM(T86:W86)</f>
        <v>0</v>
      </c>
      <c r="Y86" s="253"/>
      <c r="Z86" s="253"/>
      <c r="AA86" s="253"/>
      <c r="AB86" s="253"/>
      <c r="AC86" s="253">
        <f>SUM(Y86:AB86)</f>
        <v>0</v>
      </c>
      <c r="AD86" s="253"/>
      <c r="AE86" s="253"/>
      <c r="AF86" s="253"/>
      <c r="AG86" s="253"/>
      <c r="AH86" s="253">
        <f>SUM(AD86:AG86)</f>
        <v>0</v>
      </c>
    </row>
    <row r="87" spans="1:34" x14ac:dyDescent="0.25">
      <c r="A87" s="255" t="s">
        <v>428</v>
      </c>
      <c r="B87" s="252">
        <f>SUM(B85:B86)</f>
        <v>0</v>
      </c>
      <c r="C87" s="252">
        <f>SUM(C85:C86)</f>
        <v>0</v>
      </c>
      <c r="D87" s="252">
        <f>SUM(D85:D86)</f>
        <v>0</v>
      </c>
      <c r="E87" s="252">
        <f>SUM(E85:E86)</f>
        <v>0</v>
      </c>
      <c r="F87" s="252">
        <f>SUM(F85:F86)</f>
        <v>0</v>
      </c>
      <c r="G87" s="252">
        <f>SUM(G85:G86)</f>
        <v>0</v>
      </c>
      <c r="H87" s="252">
        <f>SUM(H85:H86)</f>
        <v>0</v>
      </c>
      <c r="I87" s="252">
        <f>SUM(I85:I86)</f>
        <v>0</v>
      </c>
      <c r="J87" s="252">
        <f>SUM(J85:J86)</f>
        <v>0</v>
      </c>
      <c r="K87" s="252">
        <f>SUM(K85:K86)</f>
        <v>0</v>
      </c>
      <c r="L87" s="252">
        <f>SUM(L85:L86)</f>
        <v>0</v>
      </c>
      <c r="M87" s="252">
        <f>SUM(M85:M86)</f>
        <v>0</v>
      </c>
      <c r="N87" s="252">
        <f>SUM(B87:M87)</f>
        <v>0</v>
      </c>
      <c r="O87" s="252">
        <f>SUM(O85:O86)</f>
        <v>0</v>
      </c>
      <c r="P87" s="252">
        <f>SUM(P85:P86)</f>
        <v>0</v>
      </c>
      <c r="Q87" s="252">
        <f>SUM(Q85:Q86)</f>
        <v>0</v>
      </c>
      <c r="R87" s="252">
        <f>SUM(R85:R86)</f>
        <v>0</v>
      </c>
      <c r="S87" s="252">
        <f>SUM(O87:R87)</f>
        <v>0</v>
      </c>
      <c r="T87" s="252">
        <f>SUM(T85:T86)</f>
        <v>0</v>
      </c>
      <c r="U87" s="252">
        <f>SUM(U85:U86)</f>
        <v>0</v>
      </c>
      <c r="V87" s="252">
        <f>SUM(V85:V86)</f>
        <v>0</v>
      </c>
      <c r="W87" s="252">
        <f>SUM(W85:W86)</f>
        <v>0</v>
      </c>
      <c r="X87" s="252">
        <f>SUM(T87:W87)</f>
        <v>0</v>
      </c>
      <c r="Y87" s="252">
        <f>SUM(Y85:Y86)</f>
        <v>0</v>
      </c>
      <c r="Z87" s="252">
        <f>SUM(Z85:Z86)</f>
        <v>0</v>
      </c>
      <c r="AA87" s="252">
        <f>SUM(AA85:AA86)</f>
        <v>0</v>
      </c>
      <c r="AB87" s="252">
        <f>SUM(AB85:AB86)</f>
        <v>0</v>
      </c>
      <c r="AC87" s="252">
        <f>SUM(Y87:AB87)</f>
        <v>0</v>
      </c>
      <c r="AD87" s="252">
        <f>SUM(AD85:AD86)</f>
        <v>0</v>
      </c>
      <c r="AE87" s="252">
        <f>SUM(AE85:AE86)</f>
        <v>0</v>
      </c>
      <c r="AF87" s="252">
        <f>SUM(AF85:AF86)</f>
        <v>0</v>
      </c>
      <c r="AG87" s="252">
        <f>SUM(AG85:AG86)</f>
        <v>0</v>
      </c>
      <c r="AH87" s="252">
        <f>SUM(AD87:AG87)</f>
        <v>0</v>
      </c>
    </row>
    <row r="88" spans="1:34" x14ac:dyDescent="0.25">
      <c r="A88" s="249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</row>
    <row r="89" spans="1:34" x14ac:dyDescent="0.25">
      <c r="A89" s="255" t="s">
        <v>427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</row>
    <row r="90" spans="1:34" x14ac:dyDescent="0.25">
      <c r="A90" s="256" t="s">
        <v>427</v>
      </c>
      <c r="B90" s="254">
        <v>0</v>
      </c>
      <c r="C90" s="254">
        <v>0</v>
      </c>
      <c r="D90" s="254">
        <v>0</v>
      </c>
      <c r="E90" s="254">
        <v>0</v>
      </c>
      <c r="F90" s="254">
        <v>0</v>
      </c>
      <c r="G90" s="254">
        <v>0</v>
      </c>
      <c r="H90" s="254">
        <v>0</v>
      </c>
      <c r="I90" s="254">
        <v>0</v>
      </c>
      <c r="J90" s="254">
        <v>0</v>
      </c>
      <c r="K90" s="254">
        <v>0</v>
      </c>
      <c r="L90" s="254">
        <v>0</v>
      </c>
      <c r="M90" s="254">
        <v>0</v>
      </c>
      <c r="N90" s="254">
        <f>SUM(B90:M90)</f>
        <v>0</v>
      </c>
      <c r="O90" s="254">
        <v>0</v>
      </c>
      <c r="P90" s="254">
        <v>0</v>
      </c>
      <c r="Q90" s="254">
        <v>0</v>
      </c>
      <c r="R90" s="254">
        <v>0</v>
      </c>
      <c r="S90" s="254">
        <f>SUM(O90:R90)</f>
        <v>0</v>
      </c>
      <c r="T90" s="254">
        <v>0</v>
      </c>
      <c r="U90" s="254">
        <v>0</v>
      </c>
      <c r="V90" s="254">
        <v>0</v>
      </c>
      <c r="W90" s="254">
        <v>0</v>
      </c>
      <c r="X90" s="254">
        <f>SUM(T90:W90)</f>
        <v>0</v>
      </c>
      <c r="Y90" s="254">
        <v>0</v>
      </c>
      <c r="Z90" s="254">
        <v>0</v>
      </c>
      <c r="AA90" s="254">
        <v>0</v>
      </c>
      <c r="AB90" s="254">
        <v>0</v>
      </c>
      <c r="AC90" s="254">
        <f>SUM(Y90:AB90)</f>
        <v>0</v>
      </c>
      <c r="AD90" s="254">
        <v>0</v>
      </c>
      <c r="AE90" s="254">
        <v>0</v>
      </c>
      <c r="AF90" s="254">
        <v>0</v>
      </c>
      <c r="AG90" s="254">
        <v>0</v>
      </c>
      <c r="AH90" s="254">
        <f>SUM(AD90:AG90)</f>
        <v>0</v>
      </c>
    </row>
    <row r="91" spans="1:34" x14ac:dyDescent="0.25">
      <c r="A91" s="249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</row>
    <row r="92" spans="1:34" x14ac:dyDescent="0.25">
      <c r="A92" s="255" t="s">
        <v>425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</row>
    <row r="93" spans="1:34" x14ac:dyDescent="0.25">
      <c r="A93" s="256" t="s">
        <v>426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>
        <f>SUM(B93:M93)</f>
        <v>0</v>
      </c>
      <c r="O93" s="253"/>
      <c r="P93" s="253"/>
      <c r="Q93" s="253"/>
      <c r="R93" s="253"/>
      <c r="S93" s="253">
        <f>SUM(O93:R93)</f>
        <v>0</v>
      </c>
      <c r="T93" s="253"/>
      <c r="U93" s="253"/>
      <c r="V93" s="253"/>
      <c r="W93" s="253"/>
      <c r="X93" s="253">
        <f>SUM(T93:W93)</f>
        <v>0</v>
      </c>
      <c r="Y93" s="253"/>
      <c r="Z93" s="253"/>
      <c r="AA93" s="253"/>
      <c r="AB93" s="253"/>
      <c r="AC93" s="253">
        <f>SUM(Y93:AB93)</f>
        <v>0</v>
      </c>
      <c r="AD93" s="253"/>
      <c r="AE93" s="253"/>
      <c r="AF93" s="253"/>
      <c r="AG93" s="253"/>
      <c r="AH93" s="253">
        <f>SUM(AD93:AG93)</f>
        <v>0</v>
      </c>
    </row>
    <row r="94" spans="1:34" x14ac:dyDescent="0.25">
      <c r="A94" s="256" t="s">
        <v>425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>
        <f>SUM(B94:M94)</f>
        <v>0</v>
      </c>
      <c r="O94" s="253"/>
      <c r="P94" s="253"/>
      <c r="Q94" s="253"/>
      <c r="R94" s="253"/>
      <c r="S94" s="253">
        <f>SUM(O94:R94)</f>
        <v>0</v>
      </c>
      <c r="T94" s="253"/>
      <c r="U94" s="253"/>
      <c r="V94" s="253"/>
      <c r="W94" s="253"/>
      <c r="X94" s="253">
        <f>SUM(T94:W94)</f>
        <v>0</v>
      </c>
      <c r="Y94" s="253"/>
      <c r="Z94" s="253"/>
      <c r="AA94" s="253"/>
      <c r="AB94" s="253"/>
      <c r="AC94" s="253">
        <f>SUM(Y94:AB94)</f>
        <v>0</v>
      </c>
      <c r="AD94" s="253"/>
      <c r="AE94" s="253"/>
      <c r="AF94" s="253"/>
      <c r="AG94" s="253"/>
      <c r="AH94" s="253">
        <f>SUM(AD94:AG94)</f>
        <v>0</v>
      </c>
    </row>
    <row r="95" spans="1:34" x14ac:dyDescent="0.25">
      <c r="A95" s="255" t="s">
        <v>424</v>
      </c>
      <c r="B95" s="252">
        <f>SUM(B93:B94)</f>
        <v>0</v>
      </c>
      <c r="C95" s="252">
        <f>SUM(C93:C94)</f>
        <v>0</v>
      </c>
      <c r="D95" s="252">
        <f>SUM(D93:D94)</f>
        <v>0</v>
      </c>
      <c r="E95" s="252">
        <f>SUM(E93:E94)</f>
        <v>0</v>
      </c>
      <c r="F95" s="252">
        <f>SUM(F93:F94)</f>
        <v>0</v>
      </c>
      <c r="G95" s="252">
        <f>SUM(G93:G94)</f>
        <v>0</v>
      </c>
      <c r="H95" s="252">
        <f>SUM(H93:H94)</f>
        <v>0</v>
      </c>
      <c r="I95" s="252">
        <f>SUM(I93:I94)</f>
        <v>0</v>
      </c>
      <c r="J95" s="252">
        <f>SUM(J93:J94)</f>
        <v>0</v>
      </c>
      <c r="K95" s="252">
        <f>SUM(K93:K94)</f>
        <v>0</v>
      </c>
      <c r="L95" s="252">
        <f>SUM(L93:L94)</f>
        <v>0</v>
      </c>
      <c r="M95" s="252">
        <f>SUM(M93:M94)</f>
        <v>0</v>
      </c>
      <c r="N95" s="252">
        <f>SUM(B95:M95)</f>
        <v>0</v>
      </c>
      <c r="O95" s="252">
        <f>SUM(O93:O94)</f>
        <v>0</v>
      </c>
      <c r="P95" s="252">
        <f>SUM(P93:P94)</f>
        <v>0</v>
      </c>
      <c r="Q95" s="252">
        <f>SUM(Q93:Q94)</f>
        <v>0</v>
      </c>
      <c r="R95" s="252">
        <f>SUM(R93:R94)</f>
        <v>0</v>
      </c>
      <c r="S95" s="252">
        <f>SUM(O95:R95)</f>
        <v>0</v>
      </c>
      <c r="T95" s="252">
        <f>SUM(T93:T94)</f>
        <v>0</v>
      </c>
      <c r="U95" s="252">
        <f>SUM(U93:U94)</f>
        <v>0</v>
      </c>
      <c r="V95" s="252">
        <f>SUM(V93:V94)</f>
        <v>0</v>
      </c>
      <c r="W95" s="252">
        <f>SUM(W93:W94)</f>
        <v>0</v>
      </c>
      <c r="X95" s="252">
        <f>SUM(T95:W95)</f>
        <v>0</v>
      </c>
      <c r="Y95" s="252">
        <f>SUM(Y93:Y94)</f>
        <v>0</v>
      </c>
      <c r="Z95" s="252">
        <f>SUM(Z93:Z94)</f>
        <v>0</v>
      </c>
      <c r="AA95" s="252">
        <f>SUM(AA93:AA94)</f>
        <v>0</v>
      </c>
      <c r="AB95" s="252">
        <f>SUM(AB93:AB94)</f>
        <v>0</v>
      </c>
      <c r="AC95" s="252">
        <f>SUM(Y95:AB95)</f>
        <v>0</v>
      </c>
      <c r="AD95" s="252">
        <f>SUM(AD93:AD94)</f>
        <v>0</v>
      </c>
      <c r="AE95" s="252">
        <f>SUM(AE93:AE94)</f>
        <v>0</v>
      </c>
      <c r="AF95" s="252">
        <f>SUM(AF93:AF94)</f>
        <v>0</v>
      </c>
      <c r="AG95" s="252">
        <f>SUM(AG93:AG94)</f>
        <v>0</v>
      </c>
      <c r="AH95" s="252">
        <f>SUM(AD95:AG95)</f>
        <v>0</v>
      </c>
    </row>
    <row r="96" spans="1:34" x14ac:dyDescent="0.25">
      <c r="A96" s="249"/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</row>
    <row r="97" spans="1:34" x14ac:dyDescent="0.25">
      <c r="A97" s="248" t="s">
        <v>423</v>
      </c>
      <c r="B97" s="254">
        <v>0</v>
      </c>
      <c r="C97" s="254">
        <v>0</v>
      </c>
      <c r="D97" s="254">
        <v>0</v>
      </c>
      <c r="E97" s="254">
        <v>0</v>
      </c>
      <c r="F97" s="254">
        <v>0</v>
      </c>
      <c r="G97" s="254">
        <v>0</v>
      </c>
      <c r="H97" s="254">
        <v>0</v>
      </c>
      <c r="I97" s="254">
        <v>0</v>
      </c>
      <c r="J97" s="254">
        <v>0</v>
      </c>
      <c r="K97" s="254">
        <v>0</v>
      </c>
      <c r="L97" s="254">
        <v>0</v>
      </c>
      <c r="M97" s="254">
        <v>0</v>
      </c>
      <c r="N97" s="254">
        <f>SUM(B97:M97)</f>
        <v>0</v>
      </c>
      <c r="O97" s="254">
        <v>0</v>
      </c>
      <c r="P97" s="254">
        <v>0</v>
      </c>
      <c r="Q97" s="254">
        <v>0</v>
      </c>
      <c r="R97" s="254">
        <v>0</v>
      </c>
      <c r="S97" s="254">
        <f>SUM(O97:R97)</f>
        <v>0</v>
      </c>
      <c r="T97" s="254">
        <v>0</v>
      </c>
      <c r="U97" s="254">
        <v>0</v>
      </c>
      <c r="V97" s="254">
        <v>0</v>
      </c>
      <c r="W97" s="254">
        <v>0</v>
      </c>
      <c r="X97" s="254">
        <f>SUM(T97:W97)</f>
        <v>0</v>
      </c>
      <c r="Y97" s="254">
        <v>0</v>
      </c>
      <c r="Z97" s="254">
        <v>0</v>
      </c>
      <c r="AA97" s="254">
        <v>0</v>
      </c>
      <c r="AB97" s="254">
        <v>0</v>
      </c>
      <c r="AC97" s="254">
        <f>SUM(Y97:AB97)</f>
        <v>0</v>
      </c>
      <c r="AD97" s="254">
        <v>0</v>
      </c>
      <c r="AE97" s="254">
        <v>0</v>
      </c>
      <c r="AF97" s="254">
        <v>0</v>
      </c>
      <c r="AG97" s="254">
        <v>0</v>
      </c>
      <c r="AH97" s="254">
        <f>SUM(AD97:AG97)</f>
        <v>0</v>
      </c>
    </row>
    <row r="98" spans="1:34" x14ac:dyDescent="0.25">
      <c r="A98" s="249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</row>
    <row r="99" spans="1:34" x14ac:dyDescent="0.25">
      <c r="A99" s="248" t="s">
        <v>422</v>
      </c>
      <c r="B99" s="254">
        <f>B97+B95+B90+B87+B81+B59+B54+B46</f>
        <v>0</v>
      </c>
      <c r="C99" s="254">
        <f>C97+C95+C90+C87+C81+C59+C54+C46</f>
        <v>0</v>
      </c>
      <c r="D99" s="254">
        <f>D97+D95+D90+D87+D81+D59+D54+D46</f>
        <v>0</v>
      </c>
      <c r="E99" s="254">
        <f>E97+E95+E90+E87+E81+E59+E54+E46</f>
        <v>0</v>
      </c>
      <c r="F99" s="254">
        <f>F97+F95+F90+F87+F81+F59+F54+F46</f>
        <v>0</v>
      </c>
      <c r="G99" s="254">
        <f>G97+G95+G90+G87+G81+G59+G54+G46</f>
        <v>0</v>
      </c>
      <c r="H99" s="254">
        <f>H97+H95+H90+H87+H81+H59+H54+H46</f>
        <v>0</v>
      </c>
      <c r="I99" s="254">
        <f>I97+I95+I90+I87+I81+I59+I54+I46</f>
        <v>0</v>
      </c>
      <c r="J99" s="254">
        <f>J97+J95+J90+J87+J81+J59+J54+J46</f>
        <v>0</v>
      </c>
      <c r="K99" s="254">
        <f>K97+K95+K90+K87+K81+K59+K54+K46</f>
        <v>0</v>
      </c>
      <c r="L99" s="254">
        <f>L97+L95+L90+L87+L81+L59+L54+L46</f>
        <v>0</v>
      </c>
      <c r="M99" s="254">
        <f>M97+M95+M90+M87+M81+M59+M54+M46</f>
        <v>0</v>
      </c>
      <c r="N99" s="254">
        <f>SUM(B99:M99)</f>
        <v>0</v>
      </c>
      <c r="O99" s="254">
        <f>O97+O95+O90+O87+O81+O59+O54+O46</f>
        <v>0</v>
      </c>
      <c r="P99" s="254">
        <f>P97+P95+P90+P87+P81+P59+P54+P46</f>
        <v>0</v>
      </c>
      <c r="Q99" s="254">
        <f>Q97+Q95+Q90+Q87+Q81+Q59+Q54+Q46</f>
        <v>0</v>
      </c>
      <c r="R99" s="254">
        <f>R97+R95+R90+R87+R81+R59+R54+R46</f>
        <v>0</v>
      </c>
      <c r="S99" s="254">
        <f>SUM(O99:R99)</f>
        <v>0</v>
      </c>
      <c r="T99" s="254">
        <f>T97+T95+T90+T87+T81+T59+T54+T46</f>
        <v>0</v>
      </c>
      <c r="U99" s="254">
        <f>U97+U95+U90+U87+U81+U59+U54+U46</f>
        <v>0</v>
      </c>
      <c r="V99" s="254">
        <f>V97+V95+V90+V87+V81+V59+V54+V46</f>
        <v>0</v>
      </c>
      <c r="W99" s="254">
        <f>W97+W95+W90+W87+W81+W59+W54+W46</f>
        <v>0</v>
      </c>
      <c r="X99" s="254">
        <f>SUM(T99:W99)</f>
        <v>0</v>
      </c>
      <c r="Y99" s="254">
        <f>Y97+Y95+Y90+Y87+Y81+Y59+Y54+Y46</f>
        <v>0</v>
      </c>
      <c r="Z99" s="254">
        <f>Z97+Z95+Z90+Z87+Z81+Z59+Z54+Z46</f>
        <v>0</v>
      </c>
      <c r="AA99" s="254">
        <f>AA97+AA95+AA90+AA87+AA81+AA59+AA54+AA46</f>
        <v>0</v>
      </c>
      <c r="AB99" s="254">
        <f>AB97+AB95+AB90+AB87+AB81+AB59+AB54+AB46</f>
        <v>0</v>
      </c>
      <c r="AC99" s="254">
        <f>SUM(Y99:AB99)</f>
        <v>0</v>
      </c>
      <c r="AD99" s="254">
        <f>AD97+AD95+AD90+AD87+AD81+AD59+AD54+AD46</f>
        <v>0</v>
      </c>
      <c r="AE99" s="254">
        <f>AE97+AE95+AE90+AE87+AE81+AE59+AE54+AE46</f>
        <v>0</v>
      </c>
      <c r="AF99" s="254">
        <f>AF97+AF95+AF90+AF87+AF81+AF59+AF54+AF46</f>
        <v>0</v>
      </c>
      <c r="AG99" s="254">
        <f>AG97+AG95+AG90+AG87+AG81+AG59+AG54+AG46</f>
        <v>0</v>
      </c>
      <c r="AH99" s="254">
        <f>SUM(AD99:AG99)</f>
        <v>0</v>
      </c>
    </row>
    <row r="100" spans="1:34" ht="15.75" hidden="1" customHeight="1" x14ac:dyDescent="0.25">
      <c r="A100" s="249"/>
      <c r="B100" s="253"/>
      <c r="C100" s="253"/>
      <c r="D100" s="253"/>
    </row>
    <row r="101" spans="1:34" ht="15.75" hidden="1" customHeight="1" x14ac:dyDescent="0.25">
      <c r="A101" s="248" t="s">
        <v>421</v>
      </c>
      <c r="B101" s="253"/>
      <c r="C101" s="253"/>
      <c r="D101" s="253"/>
    </row>
    <row r="102" spans="1:34" ht="15.75" hidden="1" customHeight="1" x14ac:dyDescent="0.25">
      <c r="A102" s="249"/>
      <c r="B102" s="253"/>
      <c r="C102" s="253"/>
      <c r="D102" s="253"/>
    </row>
    <row r="103" spans="1:34" ht="15.75" hidden="1" customHeight="1" x14ac:dyDescent="0.25">
      <c r="A103" s="257" t="s">
        <v>420</v>
      </c>
      <c r="B103" s="253"/>
      <c r="C103" s="253"/>
      <c r="D103" s="253"/>
    </row>
    <row r="104" spans="1:34" ht="15.75" hidden="1" customHeight="1" x14ac:dyDescent="0.25">
      <c r="A104" s="255" t="s">
        <v>419</v>
      </c>
      <c r="B104" s="253"/>
      <c r="C104" s="253"/>
      <c r="D104" s="253"/>
    </row>
    <row r="105" spans="1:34" ht="15.75" hidden="1" customHeight="1" x14ac:dyDescent="0.25">
      <c r="A105" s="256" t="s">
        <v>418</v>
      </c>
      <c r="B105" s="253">
        <v>562301324.88999999</v>
      </c>
      <c r="C105" s="253"/>
      <c r="D105" s="253">
        <v>546182876.23000002</v>
      </c>
    </row>
    <row r="106" spans="1:34" ht="15.75" hidden="1" customHeight="1" x14ac:dyDescent="0.25">
      <c r="A106" s="256" t="s">
        <v>417</v>
      </c>
      <c r="B106" s="253">
        <v>20390803.829999998</v>
      </c>
      <c r="C106" s="253"/>
      <c r="D106" s="253">
        <v>23770191.800000001</v>
      </c>
    </row>
    <row r="107" spans="1:34" ht="15.75" hidden="1" customHeight="1" x14ac:dyDescent="0.25">
      <c r="A107" s="255" t="s">
        <v>416</v>
      </c>
      <c r="B107" s="252">
        <v>582692128.72000003</v>
      </c>
      <c r="C107" s="251"/>
      <c r="D107" s="252">
        <v>569953068.02999997</v>
      </c>
    </row>
    <row r="108" spans="1:34" ht="15.75" hidden="1" customHeight="1" x14ac:dyDescent="0.25">
      <c r="A108" s="249"/>
      <c r="B108" s="253"/>
      <c r="C108" s="253"/>
      <c r="D108" s="253"/>
    </row>
    <row r="109" spans="1:34" ht="15.75" hidden="1" customHeight="1" x14ac:dyDescent="0.25">
      <c r="A109" s="255" t="s">
        <v>415</v>
      </c>
      <c r="B109" s="253"/>
      <c r="C109" s="253"/>
      <c r="D109" s="253"/>
    </row>
    <row r="110" spans="1:34" ht="15.75" hidden="1" customHeight="1" x14ac:dyDescent="0.25">
      <c r="A110" s="256" t="s">
        <v>414</v>
      </c>
      <c r="B110" s="253">
        <v>36266136.170000002</v>
      </c>
      <c r="C110" s="253"/>
      <c r="D110" s="253">
        <v>36856625.270000003</v>
      </c>
    </row>
    <row r="111" spans="1:34" ht="15.75" hidden="1" customHeight="1" x14ac:dyDescent="0.25">
      <c r="A111" s="256" t="s">
        <v>413</v>
      </c>
      <c r="B111" s="253">
        <v>7568965.9000000004</v>
      </c>
      <c r="C111" s="253"/>
      <c r="D111" s="253">
        <v>7845465.9000000004</v>
      </c>
    </row>
    <row r="112" spans="1:34" ht="15.75" hidden="1" customHeight="1" x14ac:dyDescent="0.25">
      <c r="A112" s="256" t="s">
        <v>412</v>
      </c>
      <c r="B112" s="253">
        <v>7250965.9000000004</v>
      </c>
      <c r="C112" s="253"/>
      <c r="D112" s="253">
        <v>7549340.9000000004</v>
      </c>
    </row>
    <row r="113" spans="1:4" ht="15.75" hidden="1" customHeight="1" x14ac:dyDescent="0.25">
      <c r="A113" s="256" t="s">
        <v>411</v>
      </c>
      <c r="B113" s="253">
        <v>9720000</v>
      </c>
      <c r="C113" s="253"/>
      <c r="D113" s="253">
        <v>9084000</v>
      </c>
    </row>
    <row r="114" spans="1:4" ht="15.75" hidden="1" customHeight="1" x14ac:dyDescent="0.25">
      <c r="A114" s="256" t="s">
        <v>410</v>
      </c>
      <c r="B114" s="253">
        <v>0</v>
      </c>
      <c r="C114" s="253"/>
      <c r="D114" s="253">
        <v>0</v>
      </c>
    </row>
    <row r="115" spans="1:4" ht="15.75" hidden="1" customHeight="1" x14ac:dyDescent="0.25">
      <c r="A115" s="256" t="s">
        <v>409</v>
      </c>
      <c r="B115" s="253">
        <v>0</v>
      </c>
      <c r="C115" s="253"/>
      <c r="D115" s="253">
        <v>0</v>
      </c>
    </row>
    <row r="116" spans="1:4" ht="15.75" hidden="1" customHeight="1" x14ac:dyDescent="0.25">
      <c r="A116" s="256" t="s">
        <v>408</v>
      </c>
      <c r="B116" s="253">
        <v>0</v>
      </c>
      <c r="C116" s="253"/>
      <c r="D116" s="253">
        <v>0</v>
      </c>
    </row>
    <row r="117" spans="1:4" ht="15.75" hidden="1" customHeight="1" x14ac:dyDescent="0.25">
      <c r="A117" s="256" t="s">
        <v>407</v>
      </c>
      <c r="B117" s="253">
        <v>31861551.240000002</v>
      </c>
      <c r="C117" s="253"/>
      <c r="D117" s="253">
        <v>7637500</v>
      </c>
    </row>
    <row r="118" spans="1:4" ht="15.75" hidden="1" customHeight="1" x14ac:dyDescent="0.25">
      <c r="A118" s="256" t="s">
        <v>406</v>
      </c>
      <c r="B118" s="253">
        <v>0</v>
      </c>
      <c r="C118" s="253"/>
      <c r="D118" s="253">
        <v>0</v>
      </c>
    </row>
    <row r="119" spans="1:4" ht="15.75" hidden="1" customHeight="1" x14ac:dyDescent="0.25">
      <c r="A119" s="256" t="s">
        <v>405</v>
      </c>
      <c r="B119" s="253">
        <v>0</v>
      </c>
      <c r="C119" s="253"/>
      <c r="D119" s="253">
        <v>0</v>
      </c>
    </row>
    <row r="120" spans="1:4" ht="15.75" hidden="1" customHeight="1" x14ac:dyDescent="0.25">
      <c r="A120" s="256" t="s">
        <v>404</v>
      </c>
      <c r="B120" s="253">
        <v>5166060.91</v>
      </c>
      <c r="C120" s="253"/>
      <c r="D120" s="253">
        <v>21391958.759999998</v>
      </c>
    </row>
    <row r="121" spans="1:4" ht="15.75" hidden="1" customHeight="1" x14ac:dyDescent="0.25">
      <c r="A121" s="256" t="s">
        <v>403</v>
      </c>
      <c r="B121" s="253">
        <v>1117558.5999999999</v>
      </c>
      <c r="C121" s="253"/>
      <c r="D121" s="253">
        <v>1016198.23</v>
      </c>
    </row>
    <row r="122" spans="1:4" ht="15.75" hidden="1" customHeight="1" x14ac:dyDescent="0.25">
      <c r="A122" s="256" t="s">
        <v>402</v>
      </c>
      <c r="B122" s="253">
        <v>15389732.960000001</v>
      </c>
      <c r="C122" s="253"/>
      <c r="D122" s="253">
        <v>13539957.07</v>
      </c>
    </row>
    <row r="123" spans="1:4" ht="15.75" hidden="1" customHeight="1" x14ac:dyDescent="0.25">
      <c r="A123" s="256" t="s">
        <v>401</v>
      </c>
      <c r="B123" s="253">
        <v>48782187.300000004</v>
      </c>
      <c r="C123" s="253"/>
      <c r="D123" s="253">
        <v>47659837.399999999</v>
      </c>
    </row>
    <row r="124" spans="1:4" ht="15.75" hidden="1" customHeight="1" x14ac:dyDescent="0.25">
      <c r="A124" s="256" t="s">
        <v>400</v>
      </c>
      <c r="B124" s="253">
        <v>7577000</v>
      </c>
      <c r="C124" s="253"/>
      <c r="D124" s="253">
        <v>7693250</v>
      </c>
    </row>
    <row r="125" spans="1:4" ht="15.75" hidden="1" customHeight="1" x14ac:dyDescent="0.25">
      <c r="A125" s="256" t="s">
        <v>399</v>
      </c>
      <c r="B125" s="253">
        <v>48665513</v>
      </c>
      <c r="C125" s="253"/>
      <c r="D125" s="253">
        <v>47214641</v>
      </c>
    </row>
    <row r="126" spans="1:4" ht="15.75" hidden="1" customHeight="1" x14ac:dyDescent="0.25">
      <c r="A126" s="256" t="s">
        <v>277</v>
      </c>
      <c r="B126" s="253">
        <v>8422696</v>
      </c>
      <c r="C126" s="253"/>
      <c r="D126" s="253">
        <v>7179000</v>
      </c>
    </row>
    <row r="127" spans="1:4" ht="15.75" hidden="1" customHeight="1" x14ac:dyDescent="0.25">
      <c r="A127" s="256" t="s">
        <v>398</v>
      </c>
      <c r="B127" s="253">
        <v>35827929.319999993</v>
      </c>
      <c r="C127" s="253"/>
      <c r="D127" s="253">
        <v>31447710.960000001</v>
      </c>
    </row>
    <row r="128" spans="1:4" ht="15.75" hidden="1" customHeight="1" x14ac:dyDescent="0.25">
      <c r="A128" s="255" t="s">
        <v>397</v>
      </c>
      <c r="B128" s="252">
        <v>263616297.30000001</v>
      </c>
      <c r="C128" s="251"/>
      <c r="D128" s="252">
        <v>246115485.49000001</v>
      </c>
    </row>
    <row r="129" spans="1:4" ht="15.75" hidden="1" customHeight="1" x14ac:dyDescent="0.25">
      <c r="A129" s="249"/>
      <c r="B129" s="253"/>
      <c r="C129" s="253"/>
      <c r="D129" s="253"/>
    </row>
    <row r="130" spans="1:4" ht="15.75" hidden="1" customHeight="1" x14ac:dyDescent="0.25">
      <c r="A130" s="255" t="s">
        <v>396</v>
      </c>
      <c r="B130" s="253"/>
      <c r="C130" s="253"/>
      <c r="D130" s="253"/>
    </row>
    <row r="131" spans="1:4" ht="15.75" hidden="1" customHeight="1" x14ac:dyDescent="0.25">
      <c r="A131" s="256" t="s">
        <v>395</v>
      </c>
      <c r="B131" s="253">
        <v>70007243.359999999</v>
      </c>
      <c r="C131" s="253"/>
      <c r="D131" s="253">
        <v>68400552.739999995</v>
      </c>
    </row>
    <row r="132" spans="1:4" ht="15.75" hidden="1" customHeight="1" x14ac:dyDescent="0.25">
      <c r="A132" s="256" t="s">
        <v>394</v>
      </c>
      <c r="B132" s="253">
        <v>1816900</v>
      </c>
      <c r="C132" s="253"/>
      <c r="D132" s="253">
        <v>1845000</v>
      </c>
    </row>
    <row r="133" spans="1:4" ht="15.75" hidden="1" customHeight="1" x14ac:dyDescent="0.25">
      <c r="A133" s="256" t="s">
        <v>393</v>
      </c>
      <c r="B133" s="253">
        <v>7907410.4300000016</v>
      </c>
      <c r="C133" s="253"/>
      <c r="D133" s="253">
        <v>7741917.8399999999</v>
      </c>
    </row>
    <row r="134" spans="1:4" ht="15.75" hidden="1" customHeight="1" x14ac:dyDescent="0.25">
      <c r="A134" s="256" t="s">
        <v>392</v>
      </c>
      <c r="B134" s="253">
        <v>1817555.85</v>
      </c>
      <c r="C134" s="253"/>
      <c r="D134" s="253">
        <v>1845515.1</v>
      </c>
    </row>
    <row r="135" spans="1:4" ht="15.75" hidden="1" customHeight="1" x14ac:dyDescent="0.25">
      <c r="A135" s="256" t="s">
        <v>391</v>
      </c>
      <c r="B135" s="253">
        <v>0</v>
      </c>
      <c r="C135" s="253"/>
      <c r="D135" s="253">
        <v>0</v>
      </c>
    </row>
    <row r="136" spans="1:4" ht="15.75" hidden="1" customHeight="1" x14ac:dyDescent="0.25">
      <c r="A136" s="255" t="s">
        <v>390</v>
      </c>
      <c r="B136" s="252">
        <v>81549109.640000001</v>
      </c>
      <c r="C136" s="251"/>
      <c r="D136" s="252">
        <v>79832985.679999992</v>
      </c>
    </row>
    <row r="137" spans="1:4" ht="15.75" hidden="1" customHeight="1" x14ac:dyDescent="0.25">
      <c r="A137" s="249"/>
      <c r="B137" s="253"/>
      <c r="C137" s="253"/>
      <c r="D137" s="253"/>
    </row>
    <row r="138" spans="1:4" ht="15.75" hidden="1" customHeight="1" x14ac:dyDescent="0.25">
      <c r="A138" s="255" t="s">
        <v>386</v>
      </c>
      <c r="B138" s="253"/>
      <c r="C138" s="253"/>
      <c r="D138" s="253"/>
    </row>
    <row r="139" spans="1:4" ht="15.75" hidden="1" customHeight="1" x14ac:dyDescent="0.25">
      <c r="A139" s="256" t="s">
        <v>389</v>
      </c>
      <c r="B139" s="253">
        <v>0</v>
      </c>
      <c r="C139" s="253"/>
      <c r="D139" s="253">
        <v>0</v>
      </c>
    </row>
    <row r="140" spans="1:4" ht="15.75" hidden="1" customHeight="1" x14ac:dyDescent="0.25">
      <c r="A140" s="256" t="s">
        <v>388</v>
      </c>
      <c r="B140" s="253">
        <v>0</v>
      </c>
      <c r="C140" s="253"/>
      <c r="D140" s="253">
        <v>0</v>
      </c>
    </row>
    <row r="141" spans="1:4" ht="15.75" hidden="1" customHeight="1" x14ac:dyDescent="0.25">
      <c r="A141" s="256" t="s">
        <v>387</v>
      </c>
      <c r="B141" s="253">
        <v>55017705.580000006</v>
      </c>
      <c r="C141" s="253"/>
      <c r="D141" s="253">
        <v>66420580.280000001</v>
      </c>
    </row>
    <row r="142" spans="1:4" ht="15.75" hidden="1" customHeight="1" x14ac:dyDescent="0.25">
      <c r="A142" s="256" t="s">
        <v>386</v>
      </c>
      <c r="B142" s="253">
        <v>17268092.240000002</v>
      </c>
      <c r="C142" s="253"/>
      <c r="D142" s="253">
        <v>17392740.789999999</v>
      </c>
    </row>
    <row r="143" spans="1:4" ht="15.75" hidden="1" customHeight="1" x14ac:dyDescent="0.25">
      <c r="A143" s="255" t="s">
        <v>385</v>
      </c>
      <c r="B143" s="252">
        <v>72285797.820000008</v>
      </c>
      <c r="C143" s="251"/>
      <c r="D143" s="252">
        <v>83813321.070000008</v>
      </c>
    </row>
    <row r="144" spans="1:4" ht="15.75" hidden="1" customHeight="1" x14ac:dyDescent="0.25">
      <c r="A144" s="249"/>
      <c r="B144" s="253"/>
      <c r="C144" s="253"/>
      <c r="D144" s="253"/>
    </row>
    <row r="145" spans="1:4" ht="15.75" hidden="1" customHeight="1" x14ac:dyDescent="0.25">
      <c r="A145" s="257" t="s">
        <v>384</v>
      </c>
      <c r="B145" s="254">
        <v>1000143333.48</v>
      </c>
      <c r="C145" s="251"/>
      <c r="D145" s="254">
        <v>979714860.26999986</v>
      </c>
    </row>
    <row r="146" spans="1:4" ht="15.75" hidden="1" customHeight="1" x14ac:dyDescent="0.25">
      <c r="A146" s="249"/>
      <c r="B146" s="253"/>
      <c r="C146" s="253"/>
      <c r="D146" s="253"/>
    </row>
    <row r="147" spans="1:4" ht="15.75" hidden="1" customHeight="1" x14ac:dyDescent="0.25">
      <c r="A147" s="257" t="s">
        <v>383</v>
      </c>
      <c r="B147" s="253"/>
      <c r="C147" s="253"/>
      <c r="D147" s="253"/>
    </row>
    <row r="148" spans="1:4" ht="15.75" hidden="1" customHeight="1" x14ac:dyDescent="0.25">
      <c r="A148" s="249"/>
      <c r="B148" s="253"/>
      <c r="C148" s="253"/>
      <c r="D148" s="253"/>
    </row>
    <row r="149" spans="1:4" ht="15.75" hidden="1" customHeight="1" x14ac:dyDescent="0.25">
      <c r="A149" s="255" t="s">
        <v>382</v>
      </c>
      <c r="B149" s="253"/>
      <c r="C149" s="253"/>
      <c r="D149" s="253"/>
    </row>
    <row r="150" spans="1:4" ht="15.75" hidden="1" customHeight="1" x14ac:dyDescent="0.25">
      <c r="A150" s="256" t="s">
        <v>381</v>
      </c>
      <c r="B150" s="253">
        <v>691767</v>
      </c>
      <c r="C150" s="253"/>
      <c r="D150" s="253">
        <v>1811400.47</v>
      </c>
    </row>
    <row r="151" spans="1:4" ht="15.75" hidden="1" customHeight="1" x14ac:dyDescent="0.25">
      <c r="A151" s="256" t="s">
        <v>380</v>
      </c>
      <c r="B151" s="253">
        <v>0</v>
      </c>
      <c r="C151" s="253"/>
      <c r="D151" s="253">
        <v>167456.88</v>
      </c>
    </row>
    <row r="152" spans="1:4" ht="15.75" hidden="1" customHeight="1" x14ac:dyDescent="0.25">
      <c r="A152" s="255" t="s">
        <v>379</v>
      </c>
      <c r="B152" s="252">
        <v>691767</v>
      </c>
      <c r="C152" s="251"/>
      <c r="D152" s="252">
        <v>1978857.35</v>
      </c>
    </row>
    <row r="153" spans="1:4" ht="15.75" hidden="1" customHeight="1" x14ac:dyDescent="0.25">
      <c r="A153" s="249"/>
      <c r="B153" s="253"/>
      <c r="C153" s="253"/>
      <c r="D153" s="253"/>
    </row>
    <row r="154" spans="1:4" ht="15.75" hidden="1" customHeight="1" x14ac:dyDescent="0.25">
      <c r="A154" s="255" t="s">
        <v>378</v>
      </c>
      <c r="B154" s="253"/>
      <c r="C154" s="253"/>
      <c r="D154" s="253"/>
    </row>
    <row r="155" spans="1:4" ht="15.75" hidden="1" customHeight="1" x14ac:dyDescent="0.25">
      <c r="A155" s="256" t="s">
        <v>377</v>
      </c>
      <c r="B155" s="253">
        <v>61204.43</v>
      </c>
      <c r="C155" s="253"/>
      <c r="D155" s="253">
        <v>407360</v>
      </c>
    </row>
    <row r="156" spans="1:4" ht="15.75" hidden="1" customHeight="1" x14ac:dyDescent="0.25">
      <c r="A156" s="256" t="s">
        <v>376</v>
      </c>
      <c r="B156" s="253">
        <v>0</v>
      </c>
      <c r="C156" s="253"/>
      <c r="D156" s="253">
        <v>0</v>
      </c>
    </row>
    <row r="157" spans="1:4" ht="15.75" hidden="1" customHeight="1" x14ac:dyDescent="0.25">
      <c r="A157" s="255" t="s">
        <v>375</v>
      </c>
      <c r="B157" s="252">
        <v>61204.43</v>
      </c>
      <c r="C157" s="251"/>
      <c r="D157" s="252">
        <v>407360</v>
      </c>
    </row>
    <row r="158" spans="1:4" ht="15.75" hidden="1" customHeight="1" x14ac:dyDescent="0.25">
      <c r="A158" s="249"/>
      <c r="B158" s="253"/>
      <c r="C158" s="253"/>
      <c r="D158" s="253"/>
    </row>
    <row r="159" spans="1:4" ht="15.75" hidden="1" customHeight="1" x14ac:dyDescent="0.25">
      <c r="A159" s="255" t="s">
        <v>374</v>
      </c>
      <c r="B159" s="253"/>
      <c r="C159" s="253"/>
      <c r="D159" s="253"/>
    </row>
    <row r="160" spans="1:4" ht="15.75" hidden="1" customHeight="1" x14ac:dyDescent="0.25">
      <c r="A160" s="256" t="s">
        <v>373</v>
      </c>
      <c r="B160" s="253">
        <v>7839843.3000000007</v>
      </c>
      <c r="C160" s="253"/>
      <c r="D160" s="253">
        <v>4143862.73</v>
      </c>
    </row>
    <row r="161" spans="1:4" ht="15.75" hidden="1" customHeight="1" x14ac:dyDescent="0.25">
      <c r="A161" s="256" t="s">
        <v>372</v>
      </c>
      <c r="B161" s="253">
        <v>1450562.1600000001</v>
      </c>
      <c r="C161" s="253"/>
      <c r="D161" s="253">
        <v>2092307.1300000001</v>
      </c>
    </row>
    <row r="162" spans="1:4" ht="15.75" hidden="1" customHeight="1" x14ac:dyDescent="0.25">
      <c r="A162" s="256" t="s">
        <v>371</v>
      </c>
      <c r="B162" s="253">
        <v>0</v>
      </c>
      <c r="C162" s="253"/>
      <c r="D162" s="253">
        <v>0</v>
      </c>
    </row>
    <row r="163" spans="1:4" ht="15.75" hidden="1" customHeight="1" x14ac:dyDescent="0.25">
      <c r="A163" s="256" t="s">
        <v>370</v>
      </c>
      <c r="B163" s="253">
        <v>0</v>
      </c>
      <c r="C163" s="253"/>
      <c r="D163" s="253">
        <v>0</v>
      </c>
    </row>
    <row r="164" spans="1:4" ht="15.75" hidden="1" customHeight="1" x14ac:dyDescent="0.25">
      <c r="A164" s="256" t="s">
        <v>369</v>
      </c>
      <c r="B164" s="253">
        <v>0</v>
      </c>
      <c r="C164" s="253"/>
      <c r="D164" s="253">
        <v>0</v>
      </c>
    </row>
    <row r="165" spans="1:4" ht="15.75" hidden="1" customHeight="1" x14ac:dyDescent="0.25">
      <c r="A165" s="256" t="s">
        <v>368</v>
      </c>
      <c r="B165" s="253">
        <v>0</v>
      </c>
      <c r="C165" s="253"/>
      <c r="D165" s="253">
        <v>0</v>
      </c>
    </row>
    <row r="166" spans="1:4" ht="15.75" hidden="1" customHeight="1" x14ac:dyDescent="0.25">
      <c r="A166" s="256" t="s">
        <v>367</v>
      </c>
      <c r="B166" s="253">
        <v>0</v>
      </c>
      <c r="C166" s="253"/>
      <c r="D166" s="253">
        <v>0</v>
      </c>
    </row>
    <row r="167" spans="1:4" ht="15.75" hidden="1" customHeight="1" x14ac:dyDescent="0.25">
      <c r="A167" s="256" t="s">
        <v>366</v>
      </c>
      <c r="B167" s="253">
        <v>4132783.37</v>
      </c>
      <c r="C167" s="253"/>
      <c r="D167" s="253">
        <v>2740690.26</v>
      </c>
    </row>
    <row r="168" spans="1:4" ht="15.75" hidden="1" customHeight="1" x14ac:dyDescent="0.25">
      <c r="A168" s="256" t="s">
        <v>365</v>
      </c>
      <c r="B168" s="253">
        <v>9790417.5300000012</v>
      </c>
      <c r="C168" s="253"/>
      <c r="D168" s="253">
        <v>6260345.2400000002</v>
      </c>
    </row>
    <row r="169" spans="1:4" ht="15.75" hidden="1" customHeight="1" x14ac:dyDescent="0.25">
      <c r="A169" s="256" t="s">
        <v>364</v>
      </c>
      <c r="B169" s="253">
        <v>0</v>
      </c>
      <c r="C169" s="253"/>
      <c r="D169" s="253">
        <v>0</v>
      </c>
    </row>
    <row r="170" spans="1:4" ht="15.75" hidden="1" customHeight="1" x14ac:dyDescent="0.25">
      <c r="A170" s="256" t="s">
        <v>363</v>
      </c>
      <c r="B170" s="253">
        <v>0</v>
      </c>
      <c r="C170" s="253"/>
      <c r="D170" s="253">
        <v>0</v>
      </c>
    </row>
    <row r="171" spans="1:4" ht="15.75" hidden="1" customHeight="1" x14ac:dyDescent="0.25">
      <c r="A171" s="256" t="s">
        <v>362</v>
      </c>
      <c r="B171" s="253">
        <v>196400</v>
      </c>
      <c r="C171" s="253"/>
      <c r="D171" s="253">
        <v>0</v>
      </c>
    </row>
    <row r="172" spans="1:4" ht="15.75" hidden="1" customHeight="1" x14ac:dyDescent="0.25">
      <c r="A172" s="256" t="s">
        <v>361</v>
      </c>
      <c r="B172" s="253">
        <v>0</v>
      </c>
      <c r="C172" s="253"/>
      <c r="D172" s="253">
        <v>0</v>
      </c>
    </row>
    <row r="173" spans="1:4" ht="15.75" hidden="1" customHeight="1" x14ac:dyDescent="0.25">
      <c r="A173" s="256" t="s">
        <v>360</v>
      </c>
      <c r="B173" s="253">
        <v>0</v>
      </c>
      <c r="C173" s="253"/>
      <c r="D173" s="253">
        <v>0</v>
      </c>
    </row>
    <row r="174" spans="1:4" ht="15.75" hidden="1" customHeight="1" x14ac:dyDescent="0.25">
      <c r="A174" s="256" t="s">
        <v>359</v>
      </c>
      <c r="B174" s="253">
        <v>1840726.54</v>
      </c>
      <c r="C174" s="253"/>
      <c r="D174" s="253">
        <v>566904.49</v>
      </c>
    </row>
    <row r="175" spans="1:4" ht="15.75" hidden="1" customHeight="1" x14ac:dyDescent="0.25">
      <c r="A175" s="256" t="s">
        <v>358</v>
      </c>
      <c r="B175" s="253">
        <v>98499.94</v>
      </c>
      <c r="C175" s="253"/>
      <c r="D175" s="253">
        <v>0</v>
      </c>
    </row>
    <row r="176" spans="1:4" ht="15.75" hidden="1" customHeight="1" x14ac:dyDescent="0.25">
      <c r="A176" s="256" t="s">
        <v>357</v>
      </c>
      <c r="B176" s="253">
        <v>20725166.02</v>
      </c>
      <c r="C176" s="253"/>
      <c r="D176" s="253">
        <v>9606138.5700000003</v>
      </c>
    </row>
    <row r="177" spans="1:4" ht="15.75" hidden="1" customHeight="1" x14ac:dyDescent="0.25">
      <c r="A177" s="255" t="s">
        <v>356</v>
      </c>
      <c r="B177" s="252">
        <v>46074398.859999999</v>
      </c>
      <c r="C177" s="251"/>
      <c r="D177" s="252">
        <v>25410248.420000002</v>
      </c>
    </row>
    <row r="178" spans="1:4" ht="15.75" hidden="1" customHeight="1" x14ac:dyDescent="0.25">
      <c r="A178" s="249"/>
      <c r="B178" s="253"/>
      <c r="C178" s="253"/>
      <c r="D178" s="253"/>
    </row>
    <row r="179" spans="1:4" ht="15.75" hidden="1" customHeight="1" x14ac:dyDescent="0.25">
      <c r="A179" s="255" t="s">
        <v>355</v>
      </c>
      <c r="B179" s="253"/>
      <c r="C179" s="253"/>
      <c r="D179" s="253"/>
    </row>
    <row r="180" spans="1:4" ht="15.75" hidden="1" customHeight="1" x14ac:dyDescent="0.25">
      <c r="A180" s="256" t="s">
        <v>354</v>
      </c>
      <c r="B180" s="253">
        <v>6172500.5200000005</v>
      </c>
      <c r="C180" s="253"/>
      <c r="D180" s="253">
        <v>5182353.0599999996</v>
      </c>
    </row>
    <row r="181" spans="1:4" ht="15.75" hidden="1" customHeight="1" x14ac:dyDescent="0.25">
      <c r="A181" s="256" t="s">
        <v>353</v>
      </c>
      <c r="B181" s="253">
        <v>65994374.979999997</v>
      </c>
      <c r="C181" s="253"/>
      <c r="D181" s="253">
        <v>57721573.280000001</v>
      </c>
    </row>
    <row r="182" spans="1:4" ht="15.75" hidden="1" customHeight="1" x14ac:dyDescent="0.25">
      <c r="A182" s="256" t="s">
        <v>352</v>
      </c>
      <c r="B182" s="253">
        <v>0</v>
      </c>
      <c r="C182" s="253"/>
      <c r="D182" s="253">
        <v>0</v>
      </c>
    </row>
    <row r="183" spans="1:4" ht="15.75" hidden="1" customHeight="1" x14ac:dyDescent="0.25">
      <c r="A183" s="256" t="s">
        <v>351</v>
      </c>
      <c r="B183" s="253">
        <v>0</v>
      </c>
      <c r="C183" s="253"/>
      <c r="D183" s="253">
        <v>0</v>
      </c>
    </row>
    <row r="184" spans="1:4" ht="15.75" hidden="1" customHeight="1" x14ac:dyDescent="0.25">
      <c r="A184" s="255" t="s">
        <v>350</v>
      </c>
      <c r="B184" s="252">
        <v>72166875.5</v>
      </c>
      <c r="C184" s="251"/>
      <c r="D184" s="252">
        <v>62903926.340000004</v>
      </c>
    </row>
    <row r="185" spans="1:4" ht="15.75" hidden="1" customHeight="1" x14ac:dyDescent="0.25">
      <c r="A185" s="249"/>
      <c r="B185" s="253"/>
      <c r="C185" s="253"/>
      <c r="D185" s="253"/>
    </row>
    <row r="186" spans="1:4" ht="15.75" hidden="1" customHeight="1" x14ac:dyDescent="0.25">
      <c r="A186" s="255" t="s">
        <v>349</v>
      </c>
      <c r="B186" s="253"/>
      <c r="C186" s="253"/>
      <c r="D186" s="253"/>
    </row>
    <row r="187" spans="1:4" ht="15.75" hidden="1" customHeight="1" x14ac:dyDescent="0.25">
      <c r="A187" s="256" t="s">
        <v>348</v>
      </c>
      <c r="B187" s="253">
        <v>332383.31</v>
      </c>
      <c r="C187" s="253"/>
      <c r="D187" s="253">
        <v>194333.11</v>
      </c>
    </row>
    <row r="188" spans="1:4" ht="15.75" hidden="1" customHeight="1" x14ac:dyDescent="0.25">
      <c r="A188" s="256" t="s">
        <v>347</v>
      </c>
      <c r="B188" s="253">
        <v>7797245.1599999992</v>
      </c>
      <c r="C188" s="253"/>
      <c r="D188" s="253">
        <v>8192466.4799999995</v>
      </c>
    </row>
    <row r="189" spans="1:4" ht="15.75" hidden="1" customHeight="1" x14ac:dyDescent="0.25">
      <c r="A189" s="256" t="s">
        <v>346</v>
      </c>
      <c r="B189" s="253">
        <v>3566297.97</v>
      </c>
      <c r="C189" s="253"/>
      <c r="D189" s="253">
        <v>2862202.54</v>
      </c>
    </row>
    <row r="190" spans="1:4" ht="15.75" hidden="1" customHeight="1" x14ac:dyDescent="0.25">
      <c r="A190" s="256" t="s">
        <v>345</v>
      </c>
      <c r="B190" s="253">
        <v>0</v>
      </c>
      <c r="C190" s="253"/>
      <c r="D190" s="253">
        <v>0</v>
      </c>
    </row>
    <row r="191" spans="1:4" ht="15.75" hidden="1" customHeight="1" x14ac:dyDescent="0.25">
      <c r="A191" s="255" t="s">
        <v>344</v>
      </c>
      <c r="B191" s="252">
        <v>11695926.439999999</v>
      </c>
      <c r="C191" s="251"/>
      <c r="D191" s="252">
        <v>11249002.130000001</v>
      </c>
    </row>
    <row r="192" spans="1:4" ht="15.75" hidden="1" customHeight="1" x14ac:dyDescent="0.25">
      <c r="A192" s="249"/>
      <c r="B192" s="253"/>
      <c r="C192" s="253"/>
      <c r="D192" s="253"/>
    </row>
    <row r="193" spans="1:4" ht="15.75" hidden="1" customHeight="1" x14ac:dyDescent="0.25">
      <c r="A193" s="255" t="s">
        <v>343</v>
      </c>
      <c r="B193" s="253"/>
      <c r="C193" s="253"/>
      <c r="D193" s="253"/>
    </row>
    <row r="194" spans="1:4" ht="15.75" hidden="1" customHeight="1" x14ac:dyDescent="0.25">
      <c r="A194" s="256" t="s">
        <v>342</v>
      </c>
      <c r="B194" s="253">
        <v>4005496.2</v>
      </c>
      <c r="C194" s="253"/>
      <c r="D194" s="253">
        <v>2395996.4900000002</v>
      </c>
    </row>
    <row r="195" spans="1:4" ht="15.75" hidden="1" customHeight="1" x14ac:dyDescent="0.25">
      <c r="A195" s="256" t="s">
        <v>341</v>
      </c>
      <c r="B195" s="253">
        <v>0</v>
      </c>
      <c r="C195" s="253"/>
      <c r="D195" s="253">
        <v>0</v>
      </c>
    </row>
    <row r="196" spans="1:4" ht="15.75" hidden="1" customHeight="1" x14ac:dyDescent="0.25">
      <c r="A196" s="256" t="s">
        <v>340</v>
      </c>
      <c r="B196" s="253">
        <v>0</v>
      </c>
      <c r="C196" s="253"/>
      <c r="D196" s="253">
        <v>0</v>
      </c>
    </row>
    <row r="197" spans="1:4" ht="15.75" hidden="1" customHeight="1" x14ac:dyDescent="0.25">
      <c r="A197" s="255" t="s">
        <v>339</v>
      </c>
      <c r="B197" s="252">
        <v>4005496.2</v>
      </c>
      <c r="C197" s="251"/>
      <c r="D197" s="252">
        <v>2395996.4900000002</v>
      </c>
    </row>
    <row r="198" spans="1:4" ht="15.75" hidden="1" customHeight="1" x14ac:dyDescent="0.25">
      <c r="A198" s="249"/>
      <c r="B198" s="253"/>
      <c r="C198" s="253"/>
      <c r="D198" s="253"/>
    </row>
    <row r="199" spans="1:4" ht="15.75" hidden="1" customHeight="1" x14ac:dyDescent="0.25">
      <c r="A199" s="255" t="s">
        <v>338</v>
      </c>
      <c r="B199" s="253"/>
      <c r="C199" s="253"/>
      <c r="D199" s="253"/>
    </row>
    <row r="200" spans="1:4" ht="15.75" hidden="1" customHeight="1" x14ac:dyDescent="0.25">
      <c r="A200" s="256" t="s">
        <v>337</v>
      </c>
      <c r="B200" s="253">
        <v>0</v>
      </c>
      <c r="C200" s="253"/>
      <c r="D200" s="253">
        <v>0</v>
      </c>
    </row>
    <row r="201" spans="1:4" ht="15.75" hidden="1" customHeight="1" x14ac:dyDescent="0.25">
      <c r="A201" s="256" t="s">
        <v>336</v>
      </c>
      <c r="B201" s="253">
        <v>0</v>
      </c>
      <c r="C201" s="253"/>
      <c r="D201" s="253">
        <v>0</v>
      </c>
    </row>
    <row r="202" spans="1:4" ht="15.75" hidden="1" customHeight="1" x14ac:dyDescent="0.25">
      <c r="A202" s="255" t="s">
        <v>335</v>
      </c>
      <c r="B202" s="252">
        <v>0</v>
      </c>
      <c r="C202" s="253"/>
      <c r="D202" s="252">
        <v>0</v>
      </c>
    </row>
    <row r="203" spans="1:4" ht="15.75" hidden="1" customHeight="1" x14ac:dyDescent="0.25">
      <c r="A203" s="249"/>
      <c r="B203" s="253"/>
      <c r="C203" s="253"/>
      <c r="D203" s="253"/>
    </row>
    <row r="204" spans="1:4" ht="15.75" hidden="1" customHeight="1" x14ac:dyDescent="0.25">
      <c r="A204" s="255" t="s">
        <v>334</v>
      </c>
      <c r="B204" s="253"/>
      <c r="C204" s="253"/>
      <c r="D204" s="253"/>
    </row>
    <row r="205" spans="1:4" ht="15.75" hidden="1" customHeight="1" x14ac:dyDescent="0.25">
      <c r="A205" s="256" t="s">
        <v>333</v>
      </c>
      <c r="B205" s="253">
        <v>0</v>
      </c>
      <c r="C205" s="253"/>
      <c r="D205" s="253">
        <v>0</v>
      </c>
    </row>
    <row r="206" spans="1:4" ht="15.75" hidden="1" customHeight="1" x14ac:dyDescent="0.25">
      <c r="A206" s="256" t="s">
        <v>332</v>
      </c>
      <c r="B206" s="253">
        <v>0</v>
      </c>
      <c r="C206" s="253"/>
      <c r="D206" s="253">
        <v>0</v>
      </c>
    </row>
    <row r="207" spans="1:4" ht="15.75" hidden="1" customHeight="1" x14ac:dyDescent="0.25">
      <c r="A207" s="255" t="s">
        <v>331</v>
      </c>
      <c r="B207" s="252">
        <v>0</v>
      </c>
      <c r="C207" s="253"/>
      <c r="D207" s="252">
        <v>0</v>
      </c>
    </row>
    <row r="208" spans="1:4" ht="15.75" hidden="1" customHeight="1" x14ac:dyDescent="0.25">
      <c r="A208" s="249"/>
      <c r="B208" s="253"/>
      <c r="C208" s="253"/>
      <c r="D208" s="253"/>
    </row>
    <row r="209" spans="1:4" ht="15.75" hidden="1" customHeight="1" x14ac:dyDescent="0.25">
      <c r="A209" s="255" t="s">
        <v>330</v>
      </c>
      <c r="B209" s="253"/>
      <c r="C209" s="253"/>
      <c r="D209" s="253"/>
    </row>
    <row r="210" spans="1:4" ht="15.75" hidden="1" customHeight="1" x14ac:dyDescent="0.25">
      <c r="A210" s="256" t="s">
        <v>330</v>
      </c>
      <c r="B210" s="251">
        <v>0</v>
      </c>
      <c r="C210" s="253"/>
      <c r="D210" s="254">
        <v>0</v>
      </c>
    </row>
    <row r="211" spans="1:4" ht="15.75" hidden="1" customHeight="1" x14ac:dyDescent="0.25">
      <c r="A211" s="249"/>
      <c r="B211" s="260"/>
      <c r="C211" s="253"/>
      <c r="D211" s="253"/>
    </row>
    <row r="212" spans="1:4" ht="15.75" hidden="1" customHeight="1" x14ac:dyDescent="0.25">
      <c r="A212" s="255" t="s">
        <v>329</v>
      </c>
      <c r="B212" s="253"/>
      <c r="C212" s="253"/>
      <c r="D212" s="253"/>
    </row>
    <row r="213" spans="1:4" ht="15.75" hidden="1" customHeight="1" x14ac:dyDescent="0.25">
      <c r="A213" s="256" t="s">
        <v>328</v>
      </c>
      <c r="B213" s="253">
        <v>0</v>
      </c>
      <c r="C213" s="253"/>
      <c r="D213" s="253">
        <v>0</v>
      </c>
    </row>
    <row r="214" spans="1:4" ht="15.75" hidden="1" customHeight="1" x14ac:dyDescent="0.25">
      <c r="A214" s="256" t="s">
        <v>327</v>
      </c>
      <c r="B214" s="253">
        <v>0</v>
      </c>
      <c r="C214" s="253"/>
      <c r="D214" s="253">
        <v>0</v>
      </c>
    </row>
    <row r="215" spans="1:4" ht="15.75" hidden="1" customHeight="1" x14ac:dyDescent="0.25">
      <c r="A215" s="256" t="s">
        <v>326</v>
      </c>
      <c r="B215" s="253">
        <v>1015880.31</v>
      </c>
      <c r="C215" s="253"/>
      <c r="D215" s="253">
        <v>769415.87</v>
      </c>
    </row>
    <row r="216" spans="1:4" ht="15.75" hidden="1" customHeight="1" x14ac:dyDescent="0.25">
      <c r="A216" s="255" t="s">
        <v>325</v>
      </c>
      <c r="B216" s="252">
        <v>1015880.31</v>
      </c>
      <c r="C216" s="251"/>
      <c r="D216" s="252">
        <v>769415.87</v>
      </c>
    </row>
    <row r="217" spans="1:4" ht="15.75" hidden="1" customHeight="1" x14ac:dyDescent="0.25">
      <c r="A217" s="249"/>
      <c r="B217" s="253"/>
      <c r="C217" s="253"/>
      <c r="D217" s="253"/>
    </row>
    <row r="218" spans="1:4" ht="15.75" hidden="1" customHeight="1" x14ac:dyDescent="0.25">
      <c r="A218" s="255" t="s">
        <v>324</v>
      </c>
      <c r="B218" s="253"/>
      <c r="C218" s="253"/>
      <c r="D218" s="253"/>
    </row>
    <row r="219" spans="1:4" ht="15.75" hidden="1" customHeight="1" x14ac:dyDescent="0.25">
      <c r="A219" s="256" t="s">
        <v>323</v>
      </c>
      <c r="B219" s="253">
        <v>38847754.359999999</v>
      </c>
      <c r="C219" s="253"/>
      <c r="D219" s="253">
        <v>1557500</v>
      </c>
    </row>
    <row r="220" spans="1:4" ht="15.75" hidden="1" customHeight="1" x14ac:dyDescent="0.25">
      <c r="A220" s="256" t="s">
        <v>322</v>
      </c>
      <c r="B220" s="253">
        <v>4418675.9799999995</v>
      </c>
      <c r="C220" s="253"/>
      <c r="D220" s="253">
        <v>391979.33</v>
      </c>
    </row>
    <row r="221" spans="1:4" ht="15.75" hidden="1" customHeight="1" x14ac:dyDescent="0.25">
      <c r="A221" s="256" t="s">
        <v>321</v>
      </c>
      <c r="B221" s="253">
        <v>14854114.040000001</v>
      </c>
      <c r="C221" s="253"/>
      <c r="D221" s="253">
        <v>18041012.91</v>
      </c>
    </row>
    <row r="222" spans="1:4" ht="15.75" hidden="1" customHeight="1" x14ac:dyDescent="0.25">
      <c r="A222" s="256" t="s">
        <v>320</v>
      </c>
      <c r="B222" s="253">
        <v>5005216.17</v>
      </c>
      <c r="C222" s="253"/>
      <c r="D222" s="253">
        <v>5797097.9199999999</v>
      </c>
    </row>
    <row r="223" spans="1:4" ht="15.75" hidden="1" customHeight="1" x14ac:dyDescent="0.25">
      <c r="A223" s="255" t="s">
        <v>319</v>
      </c>
      <c r="B223" s="252">
        <v>63125760.550000004</v>
      </c>
      <c r="C223" s="251"/>
      <c r="D223" s="252">
        <v>25787590.16</v>
      </c>
    </row>
    <row r="224" spans="1:4" ht="15.75" hidden="1" customHeight="1" x14ac:dyDescent="0.25">
      <c r="A224" s="249"/>
      <c r="B224" s="253"/>
      <c r="C224" s="253"/>
      <c r="D224" s="253"/>
    </row>
    <row r="225" spans="1:4" ht="15.75" hidden="1" customHeight="1" x14ac:dyDescent="0.25">
      <c r="A225" s="255" t="s">
        <v>318</v>
      </c>
      <c r="B225" s="253"/>
      <c r="C225" s="253"/>
      <c r="D225" s="253"/>
    </row>
    <row r="226" spans="1:4" ht="15.75" hidden="1" customHeight="1" x14ac:dyDescent="0.25">
      <c r="A226" s="256" t="s">
        <v>317</v>
      </c>
      <c r="B226" s="253">
        <v>0</v>
      </c>
      <c r="C226" s="253"/>
      <c r="D226" s="253">
        <v>0</v>
      </c>
    </row>
    <row r="227" spans="1:4" ht="15.75" hidden="1" customHeight="1" x14ac:dyDescent="0.25">
      <c r="A227" s="256" t="s">
        <v>316</v>
      </c>
      <c r="B227" s="253">
        <v>16252906.819999998</v>
      </c>
      <c r="C227" s="253"/>
      <c r="D227" s="253">
        <v>8894384.2100000009</v>
      </c>
    </row>
    <row r="228" spans="1:4" ht="15.75" hidden="1" customHeight="1" x14ac:dyDescent="0.25">
      <c r="A228" s="256" t="s">
        <v>315</v>
      </c>
      <c r="B228" s="253">
        <v>29944957.839999996</v>
      </c>
      <c r="C228" s="253"/>
      <c r="D228" s="253">
        <v>45190233.060000002</v>
      </c>
    </row>
    <row r="229" spans="1:4" ht="15.75" hidden="1" customHeight="1" x14ac:dyDescent="0.25">
      <c r="A229" s="256" t="s">
        <v>314</v>
      </c>
      <c r="B229" s="253">
        <v>0</v>
      </c>
      <c r="C229" s="253"/>
      <c r="D229" s="253">
        <v>0</v>
      </c>
    </row>
    <row r="230" spans="1:4" ht="15.75" hidden="1" customHeight="1" x14ac:dyDescent="0.25">
      <c r="A230" s="255" t="s">
        <v>313</v>
      </c>
      <c r="B230" s="252">
        <v>46197864.659999996</v>
      </c>
      <c r="C230" s="251"/>
      <c r="D230" s="252">
        <v>54084617.270000003</v>
      </c>
    </row>
    <row r="231" spans="1:4" ht="15.75" hidden="1" customHeight="1" x14ac:dyDescent="0.25">
      <c r="A231" s="249"/>
      <c r="B231" s="253"/>
      <c r="C231" s="253"/>
      <c r="D231" s="253"/>
    </row>
    <row r="232" spans="1:4" ht="15.75" hidden="1" customHeight="1" x14ac:dyDescent="0.25">
      <c r="A232" s="255" t="s">
        <v>312</v>
      </c>
      <c r="B232" s="253"/>
      <c r="C232" s="253"/>
      <c r="D232" s="253"/>
    </row>
    <row r="233" spans="1:4" ht="15.75" hidden="1" customHeight="1" x14ac:dyDescent="0.25">
      <c r="A233" s="256" t="s">
        <v>311</v>
      </c>
      <c r="B233" s="253">
        <v>0</v>
      </c>
      <c r="C233" s="253"/>
      <c r="D233" s="253">
        <v>0</v>
      </c>
    </row>
    <row r="234" spans="1:4" ht="15.75" hidden="1" customHeight="1" x14ac:dyDescent="0.25">
      <c r="A234" s="256" t="s">
        <v>310</v>
      </c>
      <c r="B234" s="253">
        <v>0</v>
      </c>
      <c r="C234" s="253"/>
      <c r="D234" s="253">
        <v>0</v>
      </c>
    </row>
    <row r="235" spans="1:4" ht="15.75" hidden="1" customHeight="1" x14ac:dyDescent="0.25">
      <c r="A235" s="256" t="s">
        <v>309</v>
      </c>
      <c r="B235" s="253">
        <v>452000</v>
      </c>
      <c r="C235" s="253"/>
      <c r="D235" s="253">
        <v>959920</v>
      </c>
    </row>
    <row r="236" spans="1:4" ht="15.75" hidden="1" customHeight="1" x14ac:dyDescent="0.25">
      <c r="A236" s="256" t="s">
        <v>308</v>
      </c>
      <c r="B236" s="253">
        <v>14270524.029999997</v>
      </c>
      <c r="C236" s="253"/>
      <c r="D236" s="253">
        <v>17379513.579999998</v>
      </c>
    </row>
    <row r="237" spans="1:4" ht="15.75" hidden="1" customHeight="1" x14ac:dyDescent="0.25">
      <c r="A237" s="256" t="s">
        <v>307</v>
      </c>
      <c r="B237" s="253">
        <v>8888864.9700000007</v>
      </c>
      <c r="C237" s="253"/>
      <c r="D237" s="253">
        <v>3928401.32</v>
      </c>
    </row>
    <row r="238" spans="1:4" ht="15.75" hidden="1" customHeight="1" x14ac:dyDescent="0.25">
      <c r="A238" s="256" t="s">
        <v>306</v>
      </c>
      <c r="B238" s="253">
        <v>9486331.4900000002</v>
      </c>
      <c r="C238" s="253"/>
      <c r="D238" s="253">
        <v>1671498.02</v>
      </c>
    </row>
    <row r="239" spans="1:4" ht="15.75" hidden="1" customHeight="1" x14ac:dyDescent="0.25">
      <c r="A239" s="256" t="s">
        <v>305</v>
      </c>
      <c r="B239" s="253">
        <v>0</v>
      </c>
      <c r="C239" s="253"/>
      <c r="D239" s="253">
        <v>0</v>
      </c>
    </row>
    <row r="240" spans="1:4" ht="15.75" hidden="1" customHeight="1" x14ac:dyDescent="0.25">
      <c r="A240" s="256" t="s">
        <v>304</v>
      </c>
      <c r="B240" s="253">
        <v>0</v>
      </c>
      <c r="C240" s="253"/>
      <c r="D240" s="253">
        <v>0</v>
      </c>
    </row>
    <row r="241" spans="1:4" ht="15.75" hidden="1" customHeight="1" x14ac:dyDescent="0.25">
      <c r="A241" s="256" t="s">
        <v>303</v>
      </c>
      <c r="B241" s="253">
        <v>0</v>
      </c>
      <c r="C241" s="253"/>
      <c r="D241" s="253">
        <v>0</v>
      </c>
    </row>
    <row r="242" spans="1:4" ht="15.75" hidden="1" customHeight="1" x14ac:dyDescent="0.25">
      <c r="A242" s="256" t="s">
        <v>302</v>
      </c>
      <c r="B242" s="253">
        <v>0</v>
      </c>
      <c r="C242" s="253"/>
      <c r="D242" s="253">
        <v>0</v>
      </c>
    </row>
    <row r="243" spans="1:4" ht="15.75" hidden="1" customHeight="1" x14ac:dyDescent="0.25">
      <c r="A243" s="256" t="s">
        <v>301</v>
      </c>
      <c r="B243" s="253">
        <v>0</v>
      </c>
      <c r="C243" s="253"/>
      <c r="D243" s="253">
        <v>0</v>
      </c>
    </row>
    <row r="244" spans="1:4" ht="15.75" hidden="1" customHeight="1" x14ac:dyDescent="0.25">
      <c r="A244" s="256" t="s">
        <v>300</v>
      </c>
      <c r="B244" s="253">
        <v>0</v>
      </c>
      <c r="C244" s="253"/>
      <c r="D244" s="253">
        <v>0</v>
      </c>
    </row>
    <row r="245" spans="1:4" ht="15.75" hidden="1" customHeight="1" x14ac:dyDescent="0.25">
      <c r="A245" s="256" t="s">
        <v>299</v>
      </c>
      <c r="B245" s="253">
        <v>0</v>
      </c>
      <c r="C245" s="253"/>
      <c r="D245" s="253">
        <v>0</v>
      </c>
    </row>
    <row r="246" spans="1:4" ht="15.75" hidden="1" customHeight="1" x14ac:dyDescent="0.25">
      <c r="A246" s="256" t="s">
        <v>298</v>
      </c>
      <c r="B246" s="253">
        <v>0</v>
      </c>
      <c r="C246" s="253"/>
      <c r="D246" s="253">
        <v>0</v>
      </c>
    </row>
    <row r="247" spans="1:4" ht="15.75" hidden="1" customHeight="1" x14ac:dyDescent="0.25">
      <c r="A247" s="256" t="s">
        <v>297</v>
      </c>
      <c r="B247" s="253">
        <v>0</v>
      </c>
      <c r="C247" s="253"/>
      <c r="D247" s="253">
        <v>0</v>
      </c>
    </row>
    <row r="248" spans="1:4" ht="15.75" hidden="1" customHeight="1" x14ac:dyDescent="0.25">
      <c r="A248" s="255" t="s">
        <v>296</v>
      </c>
      <c r="B248" s="252">
        <v>33097720.489999995</v>
      </c>
      <c r="C248" s="251"/>
      <c r="D248" s="252">
        <v>23939332.919999998</v>
      </c>
    </row>
    <row r="249" spans="1:4" ht="15.75" hidden="1" customHeight="1" x14ac:dyDescent="0.25">
      <c r="A249" s="249"/>
      <c r="B249" s="253"/>
      <c r="C249" s="253"/>
      <c r="D249" s="253"/>
    </row>
    <row r="250" spans="1:4" ht="15.75" hidden="1" customHeight="1" x14ac:dyDescent="0.25">
      <c r="A250" s="255" t="s">
        <v>295</v>
      </c>
      <c r="B250" s="253"/>
      <c r="C250" s="253"/>
      <c r="D250" s="253"/>
    </row>
    <row r="251" spans="1:4" ht="15.75" hidden="1" customHeight="1" x14ac:dyDescent="0.25">
      <c r="A251" s="256" t="s">
        <v>294</v>
      </c>
      <c r="B251" s="253">
        <v>217500.65000000002</v>
      </c>
      <c r="C251" s="253"/>
      <c r="D251" s="253">
        <v>240442.00999999998</v>
      </c>
    </row>
    <row r="252" spans="1:4" ht="15.75" hidden="1" customHeight="1" x14ac:dyDescent="0.25">
      <c r="A252" s="256" t="s">
        <v>293</v>
      </c>
      <c r="B252" s="253">
        <v>602750.12999999989</v>
      </c>
      <c r="C252" s="253"/>
      <c r="D252" s="253">
        <v>714601.43</v>
      </c>
    </row>
    <row r="253" spans="1:4" ht="15.75" hidden="1" customHeight="1" x14ac:dyDescent="0.25">
      <c r="A253" s="256" t="s">
        <v>292</v>
      </c>
      <c r="B253" s="253">
        <v>15654062.430000003</v>
      </c>
      <c r="C253" s="253"/>
      <c r="D253" s="253">
        <v>15647910.32</v>
      </c>
    </row>
    <row r="254" spans="1:4" ht="15.75" hidden="1" customHeight="1" x14ac:dyDescent="0.25">
      <c r="A254" s="255" t="s">
        <v>291</v>
      </c>
      <c r="B254" s="252">
        <v>16474313.210000001</v>
      </c>
      <c r="C254" s="253"/>
      <c r="D254" s="252">
        <v>16602953.76</v>
      </c>
    </row>
    <row r="255" spans="1:4" ht="15.75" hidden="1" customHeight="1" x14ac:dyDescent="0.25">
      <c r="A255" s="249"/>
      <c r="B255" s="253"/>
      <c r="C255" s="253"/>
      <c r="D255" s="253"/>
    </row>
    <row r="256" spans="1:4" ht="15.75" hidden="1" customHeight="1" x14ac:dyDescent="0.25">
      <c r="A256" s="255" t="s">
        <v>290</v>
      </c>
      <c r="B256" s="253"/>
      <c r="C256" s="253"/>
      <c r="D256" s="253"/>
    </row>
    <row r="257" spans="1:4" ht="15.75" hidden="1" customHeight="1" x14ac:dyDescent="0.25">
      <c r="A257" s="256" t="s">
        <v>290</v>
      </c>
      <c r="B257" s="254">
        <v>158804981.25000003</v>
      </c>
      <c r="C257" s="253"/>
      <c r="D257" s="254">
        <v>163657684.08000001</v>
      </c>
    </row>
    <row r="258" spans="1:4" ht="15.75" hidden="1" customHeight="1" x14ac:dyDescent="0.25">
      <c r="A258" s="249"/>
      <c r="B258" s="253"/>
      <c r="C258" s="253"/>
      <c r="D258" s="253"/>
    </row>
    <row r="259" spans="1:4" ht="15.75" hidden="1" customHeight="1" x14ac:dyDescent="0.25">
      <c r="A259" s="255" t="s">
        <v>289</v>
      </c>
      <c r="B259" s="253"/>
      <c r="C259" s="253"/>
      <c r="D259" s="253"/>
    </row>
    <row r="260" spans="1:4" ht="15.75" hidden="1" customHeight="1" x14ac:dyDescent="0.25">
      <c r="A260" s="256" t="s">
        <v>289</v>
      </c>
      <c r="B260" s="254">
        <v>0</v>
      </c>
      <c r="C260" s="253"/>
      <c r="D260" s="254">
        <v>0</v>
      </c>
    </row>
    <row r="261" spans="1:4" ht="15.75" hidden="1" customHeight="1" x14ac:dyDescent="0.25">
      <c r="A261" s="256"/>
      <c r="B261" s="253"/>
      <c r="C261" s="253"/>
      <c r="D261" s="253"/>
    </row>
    <row r="262" spans="1:4" ht="15.75" hidden="1" customHeight="1" x14ac:dyDescent="0.25">
      <c r="A262" s="249"/>
      <c r="B262" s="253"/>
      <c r="C262" s="253"/>
      <c r="D262" s="253"/>
    </row>
    <row r="263" spans="1:4" ht="15.75" hidden="1" customHeight="1" x14ac:dyDescent="0.25">
      <c r="A263" s="255" t="s">
        <v>288</v>
      </c>
      <c r="B263" s="253"/>
      <c r="C263" s="253"/>
      <c r="D263" s="253"/>
    </row>
    <row r="264" spans="1:4" ht="15.75" hidden="1" customHeight="1" x14ac:dyDescent="0.25">
      <c r="A264" s="256" t="s">
        <v>288</v>
      </c>
      <c r="B264" s="254">
        <v>0</v>
      </c>
      <c r="C264" s="253"/>
      <c r="D264" s="254">
        <v>0</v>
      </c>
    </row>
    <row r="265" spans="1:4" ht="15.75" hidden="1" customHeight="1" x14ac:dyDescent="0.25">
      <c r="A265" s="249"/>
      <c r="B265" s="253"/>
      <c r="C265" s="253"/>
      <c r="D265" s="253"/>
    </row>
    <row r="266" spans="1:4" ht="15.75" hidden="1" customHeight="1" x14ac:dyDescent="0.25">
      <c r="A266" s="255" t="s">
        <v>287</v>
      </c>
      <c r="B266" s="253"/>
      <c r="C266" s="253"/>
      <c r="D266" s="253"/>
    </row>
    <row r="267" spans="1:4" ht="15.75" hidden="1" customHeight="1" x14ac:dyDescent="0.25">
      <c r="A267" s="256" t="s">
        <v>286</v>
      </c>
      <c r="B267" s="253">
        <v>1615314.8</v>
      </c>
      <c r="C267" s="253"/>
      <c r="D267" s="253">
        <v>4082780.95</v>
      </c>
    </row>
    <row r="268" spans="1:4" ht="15.75" hidden="1" customHeight="1" x14ac:dyDescent="0.25">
      <c r="A268" s="256" t="s">
        <v>285</v>
      </c>
      <c r="B268" s="253">
        <v>470888</v>
      </c>
      <c r="C268" s="253"/>
      <c r="D268" s="253">
        <v>105180</v>
      </c>
    </row>
    <row r="269" spans="1:4" ht="15.75" hidden="1" customHeight="1" x14ac:dyDescent="0.25">
      <c r="A269" s="256" t="s">
        <v>284</v>
      </c>
      <c r="B269" s="253">
        <v>0</v>
      </c>
      <c r="C269" s="253"/>
      <c r="D269" s="253">
        <v>0</v>
      </c>
    </row>
    <row r="270" spans="1:4" ht="15.75" hidden="1" customHeight="1" x14ac:dyDescent="0.25">
      <c r="A270" s="256" t="s">
        <v>283</v>
      </c>
      <c r="B270" s="253">
        <v>0</v>
      </c>
      <c r="C270" s="253"/>
      <c r="D270" s="253">
        <v>0</v>
      </c>
    </row>
    <row r="271" spans="1:4" ht="15.75" hidden="1" customHeight="1" x14ac:dyDescent="0.25">
      <c r="A271" s="256" t="s">
        <v>282</v>
      </c>
      <c r="B271" s="253">
        <v>6800666.2799999993</v>
      </c>
      <c r="C271" s="253"/>
      <c r="D271" s="253">
        <v>7237862.25</v>
      </c>
    </row>
    <row r="272" spans="1:4" ht="15.75" hidden="1" customHeight="1" x14ac:dyDescent="0.25">
      <c r="A272" s="256" t="s">
        <v>281</v>
      </c>
      <c r="B272" s="253">
        <v>0</v>
      </c>
      <c r="C272" s="253"/>
      <c r="D272" s="253">
        <v>0</v>
      </c>
    </row>
    <row r="273" spans="1:4" ht="15.75" hidden="1" customHeight="1" x14ac:dyDescent="0.25">
      <c r="A273" s="256" t="s">
        <v>280</v>
      </c>
      <c r="B273" s="253">
        <v>0</v>
      </c>
      <c r="C273" s="253"/>
      <c r="D273" s="253">
        <v>0</v>
      </c>
    </row>
    <row r="274" spans="1:4" ht="15.75" hidden="1" customHeight="1" x14ac:dyDescent="0.25">
      <c r="A274" s="256" t="s">
        <v>279</v>
      </c>
      <c r="B274" s="253">
        <v>5417270.29</v>
      </c>
      <c r="C274" s="253"/>
      <c r="D274" s="253">
        <v>7482933.9100000001</v>
      </c>
    </row>
    <row r="275" spans="1:4" ht="15.75" hidden="1" customHeight="1" x14ac:dyDescent="0.25">
      <c r="A275" s="256" t="s">
        <v>278</v>
      </c>
      <c r="B275" s="253">
        <v>0</v>
      </c>
      <c r="C275" s="253"/>
      <c r="D275" s="253">
        <v>0</v>
      </c>
    </row>
    <row r="276" spans="1:4" ht="15.75" hidden="1" customHeight="1" x14ac:dyDescent="0.25">
      <c r="A276" s="256" t="s">
        <v>277</v>
      </c>
      <c r="B276" s="253">
        <v>0</v>
      </c>
      <c r="C276" s="253"/>
      <c r="D276" s="253">
        <v>0</v>
      </c>
    </row>
    <row r="277" spans="1:4" ht="15.75" hidden="1" customHeight="1" x14ac:dyDescent="0.25">
      <c r="A277" s="256" t="s">
        <v>276</v>
      </c>
      <c r="B277" s="253">
        <v>0</v>
      </c>
      <c r="C277" s="253"/>
      <c r="D277" s="253">
        <v>0</v>
      </c>
    </row>
    <row r="278" spans="1:4" ht="15.75" hidden="1" customHeight="1" x14ac:dyDescent="0.25">
      <c r="A278" s="256" t="s">
        <v>275</v>
      </c>
      <c r="B278" s="253">
        <v>0</v>
      </c>
      <c r="C278" s="253"/>
      <c r="D278" s="253">
        <v>0</v>
      </c>
    </row>
    <row r="279" spans="1:4" ht="15.75" hidden="1" customHeight="1" x14ac:dyDescent="0.25">
      <c r="A279" s="256" t="s">
        <v>274</v>
      </c>
      <c r="B279" s="253">
        <v>0</v>
      </c>
      <c r="C279" s="253"/>
      <c r="D279" s="253">
        <v>0</v>
      </c>
    </row>
    <row r="280" spans="1:4" ht="15.75" hidden="1" customHeight="1" x14ac:dyDescent="0.25">
      <c r="A280" s="256" t="s">
        <v>273</v>
      </c>
      <c r="B280" s="253">
        <v>0</v>
      </c>
      <c r="C280" s="253"/>
      <c r="D280" s="253">
        <v>0</v>
      </c>
    </row>
    <row r="281" spans="1:4" ht="15.75" hidden="1" customHeight="1" x14ac:dyDescent="0.25">
      <c r="A281" s="256" t="s">
        <v>272</v>
      </c>
      <c r="B281" s="253">
        <v>0</v>
      </c>
      <c r="C281" s="253"/>
      <c r="D281" s="253">
        <v>0</v>
      </c>
    </row>
    <row r="282" spans="1:4" ht="15.75" hidden="1" customHeight="1" x14ac:dyDescent="0.25">
      <c r="A282" s="256" t="s">
        <v>271</v>
      </c>
      <c r="B282" s="253">
        <v>0</v>
      </c>
      <c r="C282" s="253"/>
      <c r="D282" s="253">
        <v>0</v>
      </c>
    </row>
    <row r="283" spans="1:4" ht="15.75" hidden="1" customHeight="1" x14ac:dyDescent="0.25">
      <c r="A283" s="256" t="s">
        <v>270</v>
      </c>
      <c r="B283" s="253">
        <v>0</v>
      </c>
      <c r="C283" s="253"/>
      <c r="D283" s="253">
        <v>0</v>
      </c>
    </row>
    <row r="284" spans="1:4" ht="15.75" hidden="1" customHeight="1" x14ac:dyDescent="0.25">
      <c r="A284" s="256" t="s">
        <v>269</v>
      </c>
      <c r="B284" s="253">
        <v>63720907.039999999</v>
      </c>
      <c r="C284" s="253"/>
      <c r="D284" s="253">
        <v>55878045.75</v>
      </c>
    </row>
    <row r="285" spans="1:4" ht="15.75" hidden="1" customHeight="1" x14ac:dyDescent="0.25">
      <c r="A285" s="255" t="s">
        <v>268</v>
      </c>
      <c r="B285" s="259">
        <v>78025046.409999996</v>
      </c>
      <c r="C285" s="253"/>
      <c r="D285" s="259">
        <v>74786802.859999999</v>
      </c>
    </row>
    <row r="286" spans="1:4" ht="15.75" hidden="1" customHeight="1" x14ac:dyDescent="0.25">
      <c r="A286" s="249"/>
      <c r="B286" s="253"/>
      <c r="C286" s="253"/>
      <c r="D286" s="253"/>
    </row>
    <row r="287" spans="1:4" ht="15.75" hidden="1" customHeight="1" x14ac:dyDescent="0.25">
      <c r="A287" s="257" t="s">
        <v>267</v>
      </c>
      <c r="B287" s="254">
        <v>531437235.30999976</v>
      </c>
      <c r="C287" s="251"/>
      <c r="D287" s="254">
        <v>463973787.65000004</v>
      </c>
    </row>
    <row r="288" spans="1:4" ht="15.75" hidden="1" customHeight="1" x14ac:dyDescent="0.25">
      <c r="A288" s="249"/>
      <c r="B288" s="253"/>
      <c r="C288" s="253"/>
      <c r="D288" s="253"/>
    </row>
    <row r="289" spans="1:4" ht="15.75" hidden="1" customHeight="1" x14ac:dyDescent="0.25">
      <c r="A289" s="257" t="s">
        <v>266</v>
      </c>
      <c r="B289" s="253"/>
      <c r="C289" s="253"/>
      <c r="D289" s="253"/>
    </row>
    <row r="290" spans="1:4" ht="15.75" hidden="1" customHeight="1" x14ac:dyDescent="0.25">
      <c r="A290" s="255" t="s">
        <v>266</v>
      </c>
      <c r="B290" s="253"/>
      <c r="C290" s="253"/>
      <c r="D290" s="253"/>
    </row>
    <row r="291" spans="1:4" ht="15.75" hidden="1" customHeight="1" x14ac:dyDescent="0.25">
      <c r="A291" s="256" t="s">
        <v>265</v>
      </c>
      <c r="B291" s="253">
        <v>0</v>
      </c>
      <c r="C291" s="253"/>
      <c r="D291" s="253">
        <v>0</v>
      </c>
    </row>
    <row r="292" spans="1:4" ht="15.75" hidden="1" customHeight="1" x14ac:dyDescent="0.25">
      <c r="A292" s="256" t="s">
        <v>264</v>
      </c>
      <c r="B292" s="253">
        <v>44132045.420000002</v>
      </c>
      <c r="C292" s="253"/>
      <c r="D292" s="253">
        <v>57926533.519999996</v>
      </c>
    </row>
    <row r="293" spans="1:4" ht="15.75" hidden="1" customHeight="1" x14ac:dyDescent="0.25">
      <c r="A293" s="256" t="s">
        <v>263</v>
      </c>
      <c r="B293" s="253">
        <v>44554939.119999997</v>
      </c>
      <c r="C293" s="253"/>
      <c r="D293" s="253">
        <v>49861586.769999996</v>
      </c>
    </row>
    <row r="294" spans="1:4" ht="15.75" hidden="1" customHeight="1" x14ac:dyDescent="0.25">
      <c r="A294" s="256" t="s">
        <v>262</v>
      </c>
      <c r="B294" s="253">
        <v>626375.71</v>
      </c>
      <c r="C294" s="253"/>
      <c r="D294" s="253">
        <v>528732.41999999993</v>
      </c>
    </row>
    <row r="295" spans="1:4" ht="15.75" hidden="1" customHeight="1" x14ac:dyDescent="0.25">
      <c r="A295" s="256" t="s">
        <v>261</v>
      </c>
      <c r="B295" s="253">
        <v>0</v>
      </c>
      <c r="C295" s="253"/>
      <c r="D295" s="253">
        <v>0</v>
      </c>
    </row>
    <row r="296" spans="1:4" ht="15.75" hidden="1" customHeight="1" x14ac:dyDescent="0.25">
      <c r="A296" s="256" t="s">
        <v>260</v>
      </c>
      <c r="B296" s="253">
        <v>0</v>
      </c>
      <c r="C296" s="253"/>
      <c r="D296" s="253">
        <v>0</v>
      </c>
    </row>
    <row r="297" spans="1:4" ht="15.75" hidden="1" customHeight="1" x14ac:dyDescent="0.25">
      <c r="A297" s="257" t="s">
        <v>259</v>
      </c>
      <c r="B297" s="252">
        <v>89313360.249999985</v>
      </c>
      <c r="C297" s="251"/>
      <c r="D297" s="252">
        <v>108316852.70999999</v>
      </c>
    </row>
    <row r="298" spans="1:4" ht="15.75" hidden="1" customHeight="1" x14ac:dyDescent="0.25">
      <c r="A298" s="249"/>
      <c r="B298" s="253"/>
      <c r="C298" s="253"/>
      <c r="D298" s="253"/>
    </row>
    <row r="299" spans="1:4" ht="15.75" hidden="1" customHeight="1" x14ac:dyDescent="0.25">
      <c r="A299" s="257" t="s">
        <v>258</v>
      </c>
      <c r="B299" s="253"/>
      <c r="C299" s="253"/>
      <c r="D299" s="253"/>
    </row>
    <row r="300" spans="1:4" ht="15.75" hidden="1" customHeight="1" x14ac:dyDescent="0.25">
      <c r="A300" s="256" t="s">
        <v>257</v>
      </c>
      <c r="B300" s="254">
        <v>0</v>
      </c>
      <c r="C300" s="253"/>
      <c r="D300" s="254">
        <v>0</v>
      </c>
    </row>
    <row r="301" spans="1:4" ht="15.75" hidden="1" customHeight="1" x14ac:dyDescent="0.25">
      <c r="A301" s="249"/>
      <c r="B301" s="253"/>
      <c r="C301" s="253"/>
      <c r="D301" s="253"/>
    </row>
    <row r="302" spans="1:4" ht="15.75" hidden="1" customHeight="1" x14ac:dyDescent="0.25">
      <c r="A302" s="257" t="s">
        <v>256</v>
      </c>
      <c r="B302" s="253"/>
      <c r="C302" s="253"/>
      <c r="D302" s="253"/>
    </row>
    <row r="303" spans="1:4" ht="15.75" hidden="1" customHeight="1" x14ac:dyDescent="0.25">
      <c r="A303" s="255" t="s">
        <v>255</v>
      </c>
      <c r="B303" s="253"/>
      <c r="C303" s="253"/>
      <c r="D303" s="253"/>
    </row>
    <row r="304" spans="1:4" ht="15.75" hidden="1" customHeight="1" x14ac:dyDescent="0.25">
      <c r="A304" s="256" t="s">
        <v>254</v>
      </c>
      <c r="B304" s="253">
        <v>263185866.35999995</v>
      </c>
      <c r="C304" s="253"/>
      <c r="D304" s="253">
        <v>246226558.20999998</v>
      </c>
    </row>
    <row r="305" spans="1:4" ht="15.75" hidden="1" customHeight="1" x14ac:dyDescent="0.25">
      <c r="A305" s="256" t="s">
        <v>253</v>
      </c>
      <c r="B305" s="253">
        <v>17500996.949999999</v>
      </c>
      <c r="C305" s="253"/>
      <c r="D305" s="253">
        <v>1613502.16</v>
      </c>
    </row>
    <row r="306" spans="1:4" ht="15.75" hidden="1" customHeight="1" x14ac:dyDescent="0.25">
      <c r="A306" s="256" t="s">
        <v>252</v>
      </c>
      <c r="B306" s="253">
        <v>109369099.38999999</v>
      </c>
      <c r="C306" s="253"/>
      <c r="D306" s="253">
        <v>70537252.310000002</v>
      </c>
    </row>
    <row r="307" spans="1:4" ht="15.75" hidden="1" customHeight="1" x14ac:dyDescent="0.25">
      <c r="A307" s="256" t="s">
        <v>251</v>
      </c>
      <c r="B307" s="253">
        <v>10140996.380000003</v>
      </c>
      <c r="C307" s="253"/>
      <c r="D307" s="253">
        <v>9433186.1300000008</v>
      </c>
    </row>
    <row r="308" spans="1:4" ht="15.75" hidden="1" customHeight="1" x14ac:dyDescent="0.25">
      <c r="A308" s="256" t="s">
        <v>250</v>
      </c>
      <c r="B308" s="253">
        <v>66924600.599999994</v>
      </c>
      <c r="C308" s="253"/>
      <c r="D308" s="253">
        <v>40672599.849999994</v>
      </c>
    </row>
    <row r="309" spans="1:4" ht="15.75" hidden="1" customHeight="1" x14ac:dyDescent="0.25">
      <c r="A309" s="256" t="s">
        <v>249</v>
      </c>
      <c r="B309" s="253">
        <v>57089237.410000004</v>
      </c>
      <c r="C309" s="253"/>
      <c r="D309" s="253">
        <v>14722576.539999999</v>
      </c>
    </row>
    <row r="310" spans="1:4" ht="15.75" hidden="1" customHeight="1" x14ac:dyDescent="0.25">
      <c r="A310" s="256" t="s">
        <v>248</v>
      </c>
      <c r="B310" s="253">
        <v>435673.51999999996</v>
      </c>
      <c r="C310" s="253"/>
      <c r="D310" s="253">
        <v>358705.33</v>
      </c>
    </row>
    <row r="311" spans="1:4" ht="15.75" hidden="1" customHeight="1" x14ac:dyDescent="0.25">
      <c r="A311" s="256" t="s">
        <v>247</v>
      </c>
      <c r="B311" s="253">
        <v>0</v>
      </c>
      <c r="C311" s="253"/>
      <c r="D311" s="253">
        <v>0</v>
      </c>
    </row>
    <row r="312" spans="1:4" ht="15.75" hidden="1" customHeight="1" x14ac:dyDescent="0.25">
      <c r="A312" s="256" t="s">
        <v>246</v>
      </c>
      <c r="B312" s="253">
        <v>0</v>
      </c>
      <c r="C312" s="253"/>
      <c r="D312" s="253">
        <v>0</v>
      </c>
    </row>
    <row r="313" spans="1:4" ht="15.75" hidden="1" customHeight="1" x14ac:dyDescent="0.25">
      <c r="A313" s="256" t="s">
        <v>245</v>
      </c>
      <c r="B313" s="253">
        <v>0</v>
      </c>
      <c r="C313" s="253"/>
      <c r="D313" s="253">
        <v>0</v>
      </c>
    </row>
    <row r="314" spans="1:4" ht="15.75" hidden="1" customHeight="1" x14ac:dyDescent="0.25">
      <c r="A314" s="256" t="s">
        <v>244</v>
      </c>
      <c r="B314" s="253">
        <v>0</v>
      </c>
      <c r="C314" s="253"/>
      <c r="D314" s="253">
        <v>0</v>
      </c>
    </row>
    <row r="315" spans="1:4" ht="15.75" hidden="1" customHeight="1" x14ac:dyDescent="0.25">
      <c r="A315" s="256" t="s">
        <v>243</v>
      </c>
      <c r="B315" s="253">
        <v>0</v>
      </c>
      <c r="C315" s="253"/>
      <c r="D315" s="253">
        <v>0</v>
      </c>
    </row>
    <row r="316" spans="1:4" ht="15.75" hidden="1" customHeight="1" x14ac:dyDescent="0.25">
      <c r="A316" s="256" t="s">
        <v>242</v>
      </c>
      <c r="B316" s="253">
        <v>0</v>
      </c>
      <c r="C316" s="253"/>
      <c r="D316" s="253">
        <v>0</v>
      </c>
    </row>
    <row r="317" spans="1:4" ht="15.75" hidden="1" customHeight="1" x14ac:dyDescent="0.25">
      <c r="A317" s="256" t="s">
        <v>241</v>
      </c>
      <c r="B317" s="253">
        <v>289628.7</v>
      </c>
      <c r="C317" s="253"/>
      <c r="D317" s="253">
        <v>0</v>
      </c>
    </row>
    <row r="318" spans="1:4" ht="15.75" hidden="1" customHeight="1" x14ac:dyDescent="0.25">
      <c r="A318" s="255" t="s">
        <v>240</v>
      </c>
      <c r="B318" s="252">
        <v>524936099.30999982</v>
      </c>
      <c r="C318" s="251"/>
      <c r="D318" s="252">
        <v>383564380.52999991</v>
      </c>
    </row>
    <row r="319" spans="1:4" ht="15.75" hidden="1" customHeight="1" x14ac:dyDescent="0.25">
      <c r="A319" s="249"/>
      <c r="B319" s="253"/>
      <c r="C319" s="253"/>
      <c r="D319" s="253"/>
    </row>
    <row r="320" spans="1:4" ht="15.75" hidden="1" customHeight="1" x14ac:dyDescent="0.25">
      <c r="A320" s="255" t="s">
        <v>239</v>
      </c>
      <c r="B320" s="253"/>
      <c r="C320" s="253"/>
      <c r="D320" s="253"/>
    </row>
    <row r="321" spans="1:4" ht="15.75" hidden="1" customHeight="1" x14ac:dyDescent="0.25">
      <c r="A321" s="256" t="s">
        <v>238</v>
      </c>
      <c r="B321" s="253">
        <v>0</v>
      </c>
      <c r="C321" s="253"/>
      <c r="D321" s="253">
        <v>0</v>
      </c>
    </row>
    <row r="322" spans="1:4" ht="15.75" hidden="1" customHeight="1" x14ac:dyDescent="0.25">
      <c r="A322" s="256" t="s">
        <v>237</v>
      </c>
      <c r="B322" s="253">
        <v>0</v>
      </c>
      <c r="C322" s="253"/>
      <c r="D322" s="253">
        <v>0</v>
      </c>
    </row>
    <row r="323" spans="1:4" ht="15.75" hidden="1" customHeight="1" x14ac:dyDescent="0.25">
      <c r="A323" s="255" t="s">
        <v>236</v>
      </c>
      <c r="B323" s="252">
        <v>0</v>
      </c>
      <c r="C323" s="253"/>
      <c r="D323" s="252">
        <v>0</v>
      </c>
    </row>
    <row r="324" spans="1:4" ht="15.75" hidden="1" customHeight="1" x14ac:dyDescent="0.25">
      <c r="A324" s="249"/>
      <c r="B324" s="253"/>
      <c r="C324" s="253"/>
      <c r="D324" s="253"/>
    </row>
    <row r="325" spans="1:4" ht="15.75" hidden="1" customHeight="1" x14ac:dyDescent="0.25">
      <c r="A325" s="255" t="s">
        <v>235</v>
      </c>
      <c r="B325" s="253"/>
      <c r="C325" s="253"/>
      <c r="D325" s="253"/>
    </row>
    <row r="326" spans="1:4" ht="15.75" hidden="1" customHeight="1" x14ac:dyDescent="0.25">
      <c r="A326" s="256" t="s">
        <v>234</v>
      </c>
      <c r="B326" s="253">
        <v>0</v>
      </c>
      <c r="C326" s="253"/>
      <c r="D326" s="253">
        <v>0</v>
      </c>
    </row>
    <row r="327" spans="1:4" ht="15.75" hidden="1" customHeight="1" x14ac:dyDescent="0.25">
      <c r="A327" s="256" t="s">
        <v>233</v>
      </c>
      <c r="B327" s="253">
        <v>37418332.92768085</v>
      </c>
      <c r="C327" s="253"/>
      <c r="D327" s="253">
        <v>-8963584.1316823326</v>
      </c>
    </row>
    <row r="328" spans="1:4" ht="15.75" hidden="1" customHeight="1" x14ac:dyDescent="0.25">
      <c r="A328" s="256" t="s">
        <v>232</v>
      </c>
      <c r="B328" s="253">
        <v>285342768.41421849</v>
      </c>
      <c r="C328" s="253"/>
      <c r="D328" s="253">
        <v>65225009.153671741</v>
      </c>
    </row>
    <row r="329" spans="1:4" ht="15.75" hidden="1" customHeight="1" x14ac:dyDescent="0.25">
      <c r="A329" s="256" t="s">
        <v>231</v>
      </c>
      <c r="B329" s="253">
        <v>0</v>
      </c>
      <c r="C329" s="253"/>
      <c r="D329" s="253">
        <v>0</v>
      </c>
    </row>
    <row r="330" spans="1:4" ht="15.75" hidden="1" customHeight="1" x14ac:dyDescent="0.25">
      <c r="A330" s="256" t="s">
        <v>230</v>
      </c>
      <c r="B330" s="253">
        <v>0</v>
      </c>
      <c r="C330" s="253"/>
      <c r="D330" s="253">
        <v>0</v>
      </c>
    </row>
    <row r="331" spans="1:4" ht="15.75" hidden="1" customHeight="1" x14ac:dyDescent="0.25">
      <c r="A331" s="256" t="s">
        <v>229</v>
      </c>
      <c r="B331" s="253">
        <v>0</v>
      </c>
      <c r="C331" s="253"/>
      <c r="D331" s="253">
        <v>0</v>
      </c>
    </row>
    <row r="332" spans="1:4" ht="15.75" hidden="1" customHeight="1" x14ac:dyDescent="0.25">
      <c r="A332" s="256" t="s">
        <v>228</v>
      </c>
      <c r="B332" s="253">
        <v>0</v>
      </c>
      <c r="C332" s="253"/>
      <c r="D332" s="253">
        <v>0</v>
      </c>
    </row>
    <row r="333" spans="1:4" ht="15.75" hidden="1" customHeight="1" x14ac:dyDescent="0.25">
      <c r="A333" s="256" t="s">
        <v>227</v>
      </c>
      <c r="B333" s="253">
        <v>0</v>
      </c>
      <c r="C333" s="253"/>
      <c r="D333" s="253">
        <v>0</v>
      </c>
    </row>
    <row r="334" spans="1:4" ht="15.75" hidden="1" customHeight="1" x14ac:dyDescent="0.25">
      <c r="A334" s="256" t="s">
        <v>226</v>
      </c>
      <c r="B334" s="253">
        <v>0</v>
      </c>
      <c r="C334" s="253"/>
      <c r="D334" s="253">
        <v>0</v>
      </c>
    </row>
    <row r="335" spans="1:4" ht="15.75" hidden="1" customHeight="1" x14ac:dyDescent="0.25">
      <c r="A335" s="256" t="s">
        <v>225</v>
      </c>
      <c r="B335" s="253">
        <v>0</v>
      </c>
      <c r="C335" s="253"/>
      <c r="D335" s="253">
        <v>0</v>
      </c>
    </row>
    <row r="336" spans="1:4" ht="15.75" hidden="1" customHeight="1" x14ac:dyDescent="0.25">
      <c r="A336" s="256" t="s">
        <v>224</v>
      </c>
      <c r="B336" s="253">
        <v>0</v>
      </c>
      <c r="C336" s="253"/>
      <c r="D336" s="253">
        <v>0</v>
      </c>
    </row>
    <row r="337" spans="1:4" ht="15.75" hidden="1" customHeight="1" x14ac:dyDescent="0.25">
      <c r="A337" s="256" t="s">
        <v>223</v>
      </c>
      <c r="B337" s="253">
        <v>0</v>
      </c>
      <c r="C337" s="253"/>
      <c r="D337" s="253">
        <v>0</v>
      </c>
    </row>
    <row r="338" spans="1:4" ht="15.75" hidden="1" customHeight="1" x14ac:dyDescent="0.25">
      <c r="A338" s="256" t="s">
        <v>222</v>
      </c>
      <c r="B338" s="253">
        <v>0</v>
      </c>
      <c r="C338" s="253"/>
      <c r="D338" s="253">
        <v>0</v>
      </c>
    </row>
    <row r="339" spans="1:4" ht="15.75" hidden="1" customHeight="1" x14ac:dyDescent="0.25">
      <c r="A339" s="256" t="s">
        <v>221</v>
      </c>
      <c r="B339" s="253">
        <v>0</v>
      </c>
      <c r="C339" s="253"/>
      <c r="D339" s="253">
        <v>0</v>
      </c>
    </row>
    <row r="340" spans="1:4" ht="15.75" hidden="1" customHeight="1" x14ac:dyDescent="0.25">
      <c r="A340" s="256" t="s">
        <v>220</v>
      </c>
      <c r="B340" s="253">
        <v>0</v>
      </c>
      <c r="C340" s="253"/>
      <c r="D340" s="253">
        <v>0</v>
      </c>
    </row>
    <row r="341" spans="1:4" ht="15.75" hidden="1" customHeight="1" x14ac:dyDescent="0.25">
      <c r="A341" s="256" t="s">
        <v>219</v>
      </c>
      <c r="B341" s="253">
        <v>0</v>
      </c>
      <c r="C341" s="253"/>
      <c r="D341" s="253">
        <v>0</v>
      </c>
    </row>
    <row r="342" spans="1:4" ht="15.75" hidden="1" customHeight="1" x14ac:dyDescent="0.25">
      <c r="A342" s="256" t="s">
        <v>218</v>
      </c>
      <c r="B342" s="253">
        <v>0</v>
      </c>
      <c r="C342" s="253"/>
      <c r="D342" s="253">
        <v>0</v>
      </c>
    </row>
    <row r="343" spans="1:4" ht="15.75" hidden="1" customHeight="1" x14ac:dyDescent="0.25">
      <c r="A343" s="256" t="s">
        <v>217</v>
      </c>
      <c r="B343" s="253">
        <v>0</v>
      </c>
      <c r="C343" s="253"/>
      <c r="D343" s="253">
        <v>0</v>
      </c>
    </row>
    <row r="344" spans="1:4" ht="15.75" hidden="1" customHeight="1" x14ac:dyDescent="0.25">
      <c r="A344" s="256" t="s">
        <v>216</v>
      </c>
      <c r="B344" s="253">
        <v>0</v>
      </c>
      <c r="C344" s="253"/>
      <c r="D344" s="253">
        <v>0</v>
      </c>
    </row>
    <row r="345" spans="1:4" ht="15.75" hidden="1" customHeight="1" x14ac:dyDescent="0.25">
      <c r="A345" s="256" t="s">
        <v>215</v>
      </c>
      <c r="B345" s="253">
        <v>0</v>
      </c>
      <c r="C345" s="253"/>
      <c r="D345" s="253">
        <v>0</v>
      </c>
    </row>
    <row r="346" spans="1:4" ht="15.75" hidden="1" customHeight="1" x14ac:dyDescent="0.25">
      <c r="A346" s="255" t="s">
        <v>214</v>
      </c>
      <c r="B346" s="252">
        <v>322761101.34189934</v>
      </c>
      <c r="C346" s="251"/>
      <c r="D346" s="252">
        <v>56261425.021989405</v>
      </c>
    </row>
    <row r="347" spans="1:4" ht="15.75" hidden="1" customHeight="1" x14ac:dyDescent="0.25">
      <c r="A347" s="249"/>
      <c r="B347" s="253"/>
      <c r="C347" s="253"/>
      <c r="D347" s="253"/>
    </row>
    <row r="348" spans="1:4" ht="15.75" hidden="1" customHeight="1" x14ac:dyDescent="0.25">
      <c r="A348" s="255" t="s">
        <v>213</v>
      </c>
      <c r="B348" s="253"/>
      <c r="C348" s="253"/>
      <c r="D348" s="253"/>
    </row>
    <row r="349" spans="1:4" ht="15.75" hidden="1" customHeight="1" x14ac:dyDescent="0.25">
      <c r="A349" s="256" t="s">
        <v>212</v>
      </c>
      <c r="B349" s="253">
        <v>523146280.74000001</v>
      </c>
      <c r="C349" s="253"/>
      <c r="D349" s="253">
        <v>702113789.24000013</v>
      </c>
    </row>
    <row r="350" spans="1:4" ht="15.75" hidden="1" customHeight="1" x14ac:dyDescent="0.25">
      <c r="A350" s="256" t="s">
        <v>211</v>
      </c>
      <c r="B350" s="253">
        <v>0</v>
      </c>
      <c r="C350" s="253"/>
      <c r="D350" s="253">
        <v>1153733.24</v>
      </c>
    </row>
    <row r="351" spans="1:4" ht="15.75" hidden="1" customHeight="1" x14ac:dyDescent="0.25">
      <c r="A351" s="256" t="s">
        <v>210</v>
      </c>
      <c r="B351" s="253">
        <v>0</v>
      </c>
      <c r="C351" s="253"/>
      <c r="D351" s="253">
        <v>0</v>
      </c>
    </row>
    <row r="352" spans="1:4" ht="15.75" hidden="1" customHeight="1" x14ac:dyDescent="0.25">
      <c r="A352" s="256" t="s">
        <v>209</v>
      </c>
      <c r="B352" s="253">
        <v>0</v>
      </c>
      <c r="C352" s="253"/>
      <c r="D352" s="253">
        <v>0</v>
      </c>
    </row>
    <row r="353" spans="1:4" ht="15.75" hidden="1" customHeight="1" x14ac:dyDescent="0.25">
      <c r="A353" s="256" t="s">
        <v>208</v>
      </c>
      <c r="B353" s="253">
        <v>0</v>
      </c>
      <c r="C353" s="253"/>
      <c r="D353" s="253">
        <v>0</v>
      </c>
    </row>
    <row r="354" spans="1:4" ht="15.75" hidden="1" customHeight="1" x14ac:dyDescent="0.25">
      <c r="A354" s="256" t="s">
        <v>207</v>
      </c>
      <c r="B354" s="253">
        <v>0</v>
      </c>
      <c r="C354" s="253"/>
      <c r="D354" s="253">
        <v>0</v>
      </c>
    </row>
    <row r="355" spans="1:4" ht="15.75" hidden="1" customHeight="1" x14ac:dyDescent="0.25">
      <c r="A355" s="256" t="s">
        <v>206</v>
      </c>
      <c r="B355" s="253">
        <v>0</v>
      </c>
      <c r="C355" s="253"/>
      <c r="D355" s="253">
        <v>0</v>
      </c>
    </row>
    <row r="356" spans="1:4" ht="15.75" hidden="1" customHeight="1" x14ac:dyDescent="0.25">
      <c r="A356" s="256" t="s">
        <v>205</v>
      </c>
      <c r="B356" s="253">
        <v>0</v>
      </c>
      <c r="C356" s="253"/>
      <c r="D356" s="253">
        <v>0</v>
      </c>
    </row>
    <row r="357" spans="1:4" ht="15.75" hidden="1" customHeight="1" x14ac:dyDescent="0.25">
      <c r="A357" s="256" t="s">
        <v>204</v>
      </c>
      <c r="B357" s="253">
        <v>0</v>
      </c>
      <c r="C357" s="253"/>
      <c r="D357" s="253">
        <v>80000</v>
      </c>
    </row>
    <row r="358" spans="1:4" ht="15.75" hidden="1" customHeight="1" x14ac:dyDescent="0.25">
      <c r="A358" s="256" t="s">
        <v>203</v>
      </c>
      <c r="B358" s="253">
        <v>0</v>
      </c>
      <c r="C358" s="253"/>
      <c r="D358" s="253">
        <v>0</v>
      </c>
    </row>
    <row r="359" spans="1:4" ht="15.75" hidden="1" customHeight="1" x14ac:dyDescent="0.25">
      <c r="A359" s="256" t="s">
        <v>202</v>
      </c>
      <c r="B359" s="253">
        <v>0</v>
      </c>
      <c r="C359" s="253"/>
      <c r="D359" s="253">
        <v>0</v>
      </c>
    </row>
    <row r="360" spans="1:4" ht="15.75" hidden="1" customHeight="1" x14ac:dyDescent="0.25">
      <c r="A360" s="256" t="s">
        <v>201</v>
      </c>
      <c r="B360" s="253">
        <v>0</v>
      </c>
      <c r="C360" s="253"/>
      <c r="D360" s="253">
        <v>0</v>
      </c>
    </row>
    <row r="361" spans="1:4" ht="15.75" hidden="1" customHeight="1" x14ac:dyDescent="0.25">
      <c r="A361" s="256" t="s">
        <v>200</v>
      </c>
      <c r="B361" s="253">
        <v>0</v>
      </c>
      <c r="C361" s="253"/>
      <c r="D361" s="253">
        <v>0</v>
      </c>
    </row>
    <row r="362" spans="1:4" ht="15.75" hidden="1" customHeight="1" x14ac:dyDescent="0.25">
      <c r="A362" s="256" t="s">
        <v>199</v>
      </c>
      <c r="B362" s="253">
        <v>0</v>
      </c>
      <c r="C362" s="253"/>
      <c r="D362" s="253">
        <v>0</v>
      </c>
    </row>
    <row r="363" spans="1:4" ht="15.75" hidden="1" customHeight="1" x14ac:dyDescent="0.25">
      <c r="A363" s="256" t="s">
        <v>198</v>
      </c>
      <c r="B363" s="253">
        <v>0</v>
      </c>
      <c r="C363" s="253"/>
      <c r="D363" s="253">
        <v>0</v>
      </c>
    </row>
    <row r="364" spans="1:4" ht="15.75" hidden="1" customHeight="1" x14ac:dyDescent="0.25">
      <c r="A364" s="256" t="s">
        <v>197</v>
      </c>
      <c r="B364" s="253">
        <v>0</v>
      </c>
      <c r="C364" s="253"/>
      <c r="D364" s="253">
        <v>0</v>
      </c>
    </row>
    <row r="365" spans="1:4" ht="15.75" hidden="1" customHeight="1" x14ac:dyDescent="0.25">
      <c r="A365" s="256" t="s">
        <v>196</v>
      </c>
      <c r="B365" s="253">
        <v>0</v>
      </c>
      <c r="C365" s="253"/>
      <c r="D365" s="253">
        <v>0</v>
      </c>
    </row>
    <row r="366" spans="1:4" ht="15.75" hidden="1" customHeight="1" x14ac:dyDescent="0.25">
      <c r="A366" s="256" t="s">
        <v>195</v>
      </c>
      <c r="B366" s="253">
        <v>0</v>
      </c>
      <c r="C366" s="253"/>
      <c r="D366" s="253">
        <v>0</v>
      </c>
    </row>
    <row r="367" spans="1:4" ht="15.75" hidden="1" customHeight="1" x14ac:dyDescent="0.25">
      <c r="A367" s="256" t="s">
        <v>194</v>
      </c>
      <c r="B367" s="253">
        <v>0</v>
      </c>
      <c r="C367" s="253"/>
      <c r="D367" s="253">
        <v>0</v>
      </c>
    </row>
    <row r="368" spans="1:4" ht="15.75" hidden="1" customHeight="1" x14ac:dyDescent="0.25">
      <c r="A368" s="256" t="s">
        <v>193</v>
      </c>
      <c r="B368" s="253">
        <v>0</v>
      </c>
      <c r="C368" s="253"/>
      <c r="D368" s="253">
        <v>0</v>
      </c>
    </row>
    <row r="369" spans="1:4" ht="15.75" hidden="1" customHeight="1" x14ac:dyDescent="0.25">
      <c r="A369" s="256" t="s">
        <v>192</v>
      </c>
      <c r="B369" s="253">
        <v>0</v>
      </c>
      <c r="C369" s="253"/>
      <c r="D369" s="253">
        <v>0</v>
      </c>
    </row>
    <row r="370" spans="1:4" ht="15.75" hidden="1" customHeight="1" x14ac:dyDescent="0.25">
      <c r="A370" s="256" t="s">
        <v>191</v>
      </c>
      <c r="B370" s="253">
        <v>0</v>
      </c>
      <c r="C370" s="253"/>
      <c r="D370" s="253">
        <v>0</v>
      </c>
    </row>
    <row r="371" spans="1:4" ht="15.75" hidden="1" customHeight="1" x14ac:dyDescent="0.25">
      <c r="A371" s="256" t="s">
        <v>190</v>
      </c>
      <c r="B371" s="253">
        <v>0</v>
      </c>
      <c r="C371" s="253"/>
      <c r="D371" s="253">
        <v>0</v>
      </c>
    </row>
    <row r="372" spans="1:4" ht="15.75" hidden="1" customHeight="1" x14ac:dyDescent="0.25">
      <c r="A372" s="256" t="s">
        <v>189</v>
      </c>
      <c r="B372" s="253">
        <v>0</v>
      </c>
      <c r="C372" s="253"/>
      <c r="D372" s="253">
        <v>0</v>
      </c>
    </row>
    <row r="373" spans="1:4" ht="15.75" hidden="1" customHeight="1" x14ac:dyDescent="0.25">
      <c r="A373" s="255" t="s">
        <v>188</v>
      </c>
      <c r="B373" s="252">
        <v>523146280.74000001</v>
      </c>
      <c r="C373" s="251"/>
      <c r="D373" s="252">
        <v>703347522.48000014</v>
      </c>
    </row>
    <row r="374" spans="1:4" ht="15.75" hidden="1" customHeight="1" x14ac:dyDescent="0.25">
      <c r="A374" s="249"/>
      <c r="B374" s="253"/>
      <c r="C374" s="253"/>
      <c r="D374" s="253"/>
    </row>
    <row r="375" spans="1:4" ht="15.75" hidden="1" customHeight="1" x14ac:dyDescent="0.25">
      <c r="A375" s="255" t="s">
        <v>187</v>
      </c>
      <c r="B375" s="253"/>
      <c r="C375" s="253"/>
      <c r="D375" s="253"/>
    </row>
    <row r="376" spans="1:4" ht="15.75" hidden="1" customHeight="1" x14ac:dyDescent="0.25">
      <c r="A376" s="256" t="s">
        <v>186</v>
      </c>
      <c r="B376" s="253">
        <v>0</v>
      </c>
      <c r="C376" s="253"/>
      <c r="D376" s="253">
        <v>0</v>
      </c>
    </row>
    <row r="377" spans="1:4" ht="15.75" hidden="1" customHeight="1" x14ac:dyDescent="0.25">
      <c r="A377" s="256" t="s">
        <v>185</v>
      </c>
      <c r="B377" s="253">
        <v>0</v>
      </c>
      <c r="C377" s="253"/>
      <c r="D377" s="253">
        <v>0</v>
      </c>
    </row>
    <row r="378" spans="1:4" ht="15.75" hidden="1" customHeight="1" x14ac:dyDescent="0.25">
      <c r="A378" s="255" t="s">
        <v>184</v>
      </c>
      <c r="B378" s="252">
        <v>0</v>
      </c>
      <c r="C378" s="253"/>
      <c r="D378" s="252">
        <v>0</v>
      </c>
    </row>
    <row r="379" spans="1:4" ht="15.75" hidden="1" customHeight="1" x14ac:dyDescent="0.25">
      <c r="A379" s="249"/>
      <c r="B379" s="253"/>
      <c r="C379" s="253"/>
      <c r="D379" s="253"/>
    </row>
    <row r="380" spans="1:4" ht="15.75" hidden="1" customHeight="1" x14ac:dyDescent="0.25">
      <c r="A380" s="257" t="s">
        <v>183</v>
      </c>
      <c r="B380" s="254">
        <v>1370843481.3918986</v>
      </c>
      <c r="C380" s="251"/>
      <c r="D380" s="254">
        <v>1143173328.0319896</v>
      </c>
    </row>
    <row r="381" spans="1:4" ht="15.75" hidden="1" customHeight="1" x14ac:dyDescent="0.25">
      <c r="A381" s="249"/>
      <c r="B381" s="253"/>
      <c r="C381" s="253"/>
      <c r="D381" s="253"/>
    </row>
    <row r="382" spans="1:4" ht="15.75" hidden="1" customHeight="1" x14ac:dyDescent="0.25">
      <c r="A382" s="248" t="s">
        <v>182</v>
      </c>
      <c r="B382" s="254">
        <v>2991737410.4318986</v>
      </c>
      <c r="C382" s="251"/>
      <c r="D382" s="254">
        <v>2695178828.6619902</v>
      </c>
    </row>
    <row r="383" spans="1:4" ht="15.75" hidden="1" customHeight="1" x14ac:dyDescent="0.25">
      <c r="A383" s="249"/>
      <c r="B383" s="253"/>
      <c r="C383" s="253"/>
      <c r="D383" s="253"/>
    </row>
    <row r="384" spans="1:4" ht="15.75" hidden="1" customHeight="1" x14ac:dyDescent="0.25">
      <c r="A384" s="248" t="s">
        <v>181</v>
      </c>
      <c r="B384" s="251">
        <v>1761236820.9780755</v>
      </c>
      <c r="C384" s="251"/>
      <c r="D384" s="251">
        <v>1093581463.4680104</v>
      </c>
    </row>
    <row r="385" spans="1:4" ht="15.75" hidden="1" customHeight="1" x14ac:dyDescent="0.25">
      <c r="A385" s="248" t="s">
        <v>180</v>
      </c>
      <c r="B385" s="251">
        <v>105805096.81</v>
      </c>
      <c r="C385" s="251"/>
      <c r="D385" s="251">
        <v>93729962.939999998</v>
      </c>
    </row>
    <row r="386" spans="1:4" ht="15.75" hidden="1" customHeight="1" x14ac:dyDescent="0.25">
      <c r="A386" s="248" t="s">
        <v>179</v>
      </c>
      <c r="B386" s="258">
        <v>1655431724.1680756</v>
      </c>
      <c r="C386" s="258"/>
      <c r="D386" s="258">
        <v>999851500.52801037</v>
      </c>
    </row>
    <row r="387" spans="1:4" ht="15.75" hidden="1" customHeight="1" x14ac:dyDescent="0.25">
      <c r="A387" s="249"/>
      <c r="B387" s="253"/>
      <c r="C387" s="253"/>
      <c r="D387" s="253"/>
    </row>
    <row r="388" spans="1:4" ht="15.75" hidden="1" customHeight="1" x14ac:dyDescent="0.25">
      <c r="A388" s="249"/>
      <c r="B388" s="253"/>
      <c r="C388" s="253"/>
      <c r="D388" s="253"/>
    </row>
    <row r="389" spans="1:4" ht="15.75" hidden="1" customHeight="1" x14ac:dyDescent="0.25">
      <c r="A389" s="257" t="s">
        <v>178</v>
      </c>
      <c r="B389" s="253"/>
      <c r="C389" s="253"/>
      <c r="D389" s="253"/>
    </row>
    <row r="390" spans="1:4" ht="15.75" hidden="1" customHeight="1" x14ac:dyDescent="0.25">
      <c r="A390" s="255" t="s">
        <v>178</v>
      </c>
      <c r="B390" s="253"/>
      <c r="C390" s="253"/>
      <c r="D390" s="253"/>
    </row>
    <row r="391" spans="1:4" ht="15.75" hidden="1" customHeight="1" x14ac:dyDescent="0.25">
      <c r="A391" s="256" t="s">
        <v>177</v>
      </c>
      <c r="B391" s="253">
        <v>201625716.34</v>
      </c>
      <c r="C391" s="253"/>
      <c r="D391" s="253">
        <v>947946003</v>
      </c>
    </row>
    <row r="392" spans="1:4" ht="15.75" hidden="1" customHeight="1" x14ac:dyDescent="0.25">
      <c r="A392" s="256" t="s">
        <v>176</v>
      </c>
      <c r="B392" s="253">
        <v>0</v>
      </c>
      <c r="C392" s="253"/>
      <c r="D392" s="253">
        <v>0</v>
      </c>
    </row>
    <row r="393" spans="1:4" ht="15.75" hidden="1" customHeight="1" x14ac:dyDescent="0.25">
      <c r="A393" s="256" t="s">
        <v>175</v>
      </c>
      <c r="B393" s="253">
        <v>0</v>
      </c>
      <c r="C393" s="253"/>
      <c r="D393" s="253">
        <v>0</v>
      </c>
    </row>
    <row r="394" spans="1:4" ht="15.75" hidden="1" customHeight="1" x14ac:dyDescent="0.25">
      <c r="A394" s="256" t="s">
        <v>174</v>
      </c>
      <c r="B394" s="253">
        <v>0</v>
      </c>
      <c r="C394" s="253"/>
      <c r="D394" s="253">
        <v>0</v>
      </c>
    </row>
    <row r="395" spans="1:4" ht="15.75" hidden="1" customHeight="1" x14ac:dyDescent="0.25">
      <c r="A395" s="256" t="s">
        <v>173</v>
      </c>
      <c r="B395" s="253">
        <v>0</v>
      </c>
      <c r="C395" s="253"/>
      <c r="D395" s="253">
        <v>0</v>
      </c>
    </row>
    <row r="396" spans="1:4" ht="15.75" hidden="1" customHeight="1" x14ac:dyDescent="0.25">
      <c r="A396" s="256" t="s">
        <v>172</v>
      </c>
      <c r="B396" s="253">
        <v>0</v>
      </c>
      <c r="C396" s="253"/>
      <c r="D396" s="253">
        <v>0</v>
      </c>
    </row>
    <row r="397" spans="1:4" ht="15.75" hidden="1" customHeight="1" x14ac:dyDescent="0.25">
      <c r="A397" s="256" t="s">
        <v>171</v>
      </c>
      <c r="B397" s="253">
        <v>0</v>
      </c>
      <c r="C397" s="253"/>
      <c r="D397" s="253">
        <v>0</v>
      </c>
    </row>
    <row r="398" spans="1:4" ht="15.75" hidden="1" customHeight="1" x14ac:dyDescent="0.25">
      <c r="A398" s="255" t="s">
        <v>170</v>
      </c>
      <c r="B398" s="252">
        <v>201625716.34</v>
      </c>
      <c r="C398" s="251"/>
      <c r="D398" s="252">
        <v>947946003</v>
      </c>
    </row>
    <row r="399" spans="1:4" ht="15.75" hidden="1" customHeight="1" x14ac:dyDescent="0.25">
      <c r="A399" s="249"/>
      <c r="B399" s="253"/>
      <c r="C399" s="253"/>
      <c r="D399" s="253"/>
    </row>
    <row r="400" spans="1:4" ht="15.75" hidden="1" customHeight="1" x14ac:dyDescent="0.25">
      <c r="A400" s="255" t="s">
        <v>169</v>
      </c>
      <c r="B400" s="253"/>
      <c r="C400" s="253"/>
      <c r="D400" s="253"/>
    </row>
    <row r="401" spans="1:4" ht="15.75" hidden="1" customHeight="1" x14ac:dyDescent="0.25">
      <c r="A401" s="256" t="s">
        <v>168</v>
      </c>
      <c r="B401" s="253">
        <v>3470874.87</v>
      </c>
      <c r="C401" s="253"/>
      <c r="D401" s="253">
        <v>1119940.55</v>
      </c>
    </row>
    <row r="402" spans="1:4" ht="15.75" hidden="1" customHeight="1" x14ac:dyDescent="0.25">
      <c r="A402" s="256" t="s">
        <v>167</v>
      </c>
      <c r="B402" s="253">
        <v>0</v>
      </c>
      <c r="C402" s="253"/>
      <c r="D402" s="253">
        <v>0</v>
      </c>
    </row>
    <row r="403" spans="1:4" ht="15.75" hidden="1" customHeight="1" x14ac:dyDescent="0.25">
      <c r="A403" s="256" t="s">
        <v>166</v>
      </c>
      <c r="B403" s="253">
        <v>9110000</v>
      </c>
      <c r="C403" s="253"/>
      <c r="D403" s="253">
        <v>8450000</v>
      </c>
    </row>
    <row r="404" spans="1:4" ht="15.75" hidden="1" customHeight="1" x14ac:dyDescent="0.25">
      <c r="A404" s="256" t="s">
        <v>165</v>
      </c>
      <c r="B404" s="253">
        <v>0</v>
      </c>
      <c r="C404" s="253"/>
      <c r="D404" s="253">
        <v>0</v>
      </c>
    </row>
    <row r="405" spans="1:4" ht="15.75" hidden="1" customHeight="1" x14ac:dyDescent="0.25">
      <c r="A405" s="256" t="s">
        <v>164</v>
      </c>
      <c r="B405" s="253">
        <v>0</v>
      </c>
      <c r="C405" s="253"/>
      <c r="D405" s="253">
        <v>0</v>
      </c>
    </row>
    <row r="406" spans="1:4" ht="15.75" hidden="1" customHeight="1" x14ac:dyDescent="0.25">
      <c r="A406" s="256" t="s">
        <v>163</v>
      </c>
      <c r="B406" s="253">
        <v>0</v>
      </c>
      <c r="C406" s="253"/>
      <c r="D406" s="253">
        <v>0</v>
      </c>
    </row>
    <row r="407" spans="1:4" ht="15.75" hidden="1" customHeight="1" x14ac:dyDescent="0.25">
      <c r="A407" s="256" t="s">
        <v>162</v>
      </c>
      <c r="B407" s="253">
        <v>0</v>
      </c>
      <c r="C407" s="253"/>
      <c r="D407" s="253">
        <v>0</v>
      </c>
    </row>
    <row r="408" spans="1:4" ht="15.75" hidden="1" customHeight="1" x14ac:dyDescent="0.25">
      <c r="A408" s="256" t="s">
        <v>161</v>
      </c>
      <c r="B408" s="253">
        <v>0</v>
      </c>
      <c r="C408" s="253"/>
      <c r="D408" s="253">
        <v>0</v>
      </c>
    </row>
    <row r="409" spans="1:4" ht="15.75" hidden="1" customHeight="1" x14ac:dyDescent="0.25">
      <c r="A409" s="256" t="s">
        <v>160</v>
      </c>
      <c r="B409" s="253">
        <v>0</v>
      </c>
      <c r="C409" s="253"/>
      <c r="D409" s="253">
        <v>0</v>
      </c>
    </row>
    <row r="410" spans="1:4" ht="15.75" hidden="1" customHeight="1" x14ac:dyDescent="0.25">
      <c r="A410" s="256" t="s">
        <v>159</v>
      </c>
      <c r="B410" s="253">
        <v>0</v>
      </c>
      <c r="C410" s="253"/>
      <c r="D410" s="253">
        <v>0</v>
      </c>
    </row>
    <row r="411" spans="1:4" ht="15.75" hidden="1" customHeight="1" x14ac:dyDescent="0.25">
      <c r="A411" s="255" t="s">
        <v>158</v>
      </c>
      <c r="B411" s="252">
        <v>12580874.870000001</v>
      </c>
      <c r="C411" s="251"/>
      <c r="D411" s="252">
        <v>9569940.5500000007</v>
      </c>
    </row>
    <row r="412" spans="1:4" ht="15.75" hidden="1" customHeight="1" x14ac:dyDescent="0.25">
      <c r="A412" s="249"/>
      <c r="B412" s="253"/>
      <c r="C412" s="253"/>
      <c r="D412" s="253"/>
    </row>
    <row r="413" spans="1:4" ht="15.75" hidden="1" customHeight="1" x14ac:dyDescent="0.25">
      <c r="A413" s="248" t="s">
        <v>157</v>
      </c>
      <c r="B413" s="254">
        <v>189044841.47</v>
      </c>
      <c r="C413" s="251"/>
      <c r="D413" s="254">
        <v>938376062.45000005</v>
      </c>
    </row>
    <row r="414" spans="1:4" ht="15.75" hidden="1" customHeight="1" x14ac:dyDescent="0.25">
      <c r="A414" s="249"/>
      <c r="B414" s="253"/>
      <c r="C414" s="253"/>
      <c r="D414" s="253"/>
    </row>
    <row r="415" spans="1:4" ht="15.75" hidden="1" customHeight="1" x14ac:dyDescent="0.25">
      <c r="A415" s="248" t="s">
        <v>156</v>
      </c>
      <c r="B415" s="254">
        <v>1844476565.6380756</v>
      </c>
      <c r="C415" s="251"/>
      <c r="D415" s="254">
        <v>1938227562.9780104</v>
      </c>
    </row>
    <row r="416" spans="1:4" ht="15.75" hidden="1" customHeight="1" x14ac:dyDescent="0.25">
      <c r="A416" s="248" t="s">
        <v>155</v>
      </c>
      <c r="B416" s="253"/>
      <c r="C416" s="253"/>
      <c r="D416" s="253"/>
    </row>
    <row r="417" spans="1:4" ht="15.75" hidden="1" customHeight="1" x14ac:dyDescent="0.25">
      <c r="A417" s="249" t="s">
        <v>154</v>
      </c>
      <c r="B417" s="253">
        <v>0</v>
      </c>
      <c r="C417" s="253"/>
      <c r="D417" s="253">
        <v>0</v>
      </c>
    </row>
    <row r="418" spans="1:4" ht="15.75" hidden="1" customHeight="1" x14ac:dyDescent="0.25">
      <c r="A418" s="249" t="s">
        <v>153</v>
      </c>
      <c r="B418" s="253">
        <v>0</v>
      </c>
      <c r="C418" s="253"/>
      <c r="D418" s="253">
        <v>0</v>
      </c>
    </row>
    <row r="419" spans="1:4" ht="15.75" hidden="1" customHeight="1" x14ac:dyDescent="0.25">
      <c r="A419" s="248" t="s">
        <v>152</v>
      </c>
      <c r="B419" s="252">
        <v>0</v>
      </c>
      <c r="C419" s="251"/>
      <c r="D419" s="252">
        <v>0</v>
      </c>
    </row>
    <row r="420" spans="1:4" ht="16.5" hidden="1" customHeight="1" thickBot="1" x14ac:dyDescent="0.3">
      <c r="A420" s="248" t="s">
        <v>151</v>
      </c>
      <c r="B420" s="250">
        <v>1844476565.6380756</v>
      </c>
      <c r="C420" s="251"/>
      <c r="D420" s="250">
        <v>1938227562.9780104</v>
      </c>
    </row>
    <row r="421" spans="1:4" ht="16.5" hidden="1" customHeight="1" thickTop="1" x14ac:dyDescent="0.25">
      <c r="A421" s="249"/>
      <c r="B421" s="247"/>
      <c r="C421" s="247"/>
      <c r="D421" s="247"/>
    </row>
    <row r="422" spans="1:4" ht="15.75" hidden="1" customHeight="1" x14ac:dyDescent="0.25">
      <c r="A422" s="249"/>
      <c r="B422" s="247"/>
      <c r="C422" s="247"/>
      <c r="D422" s="247"/>
    </row>
    <row r="423" spans="1:4" ht="15.75" hidden="1" customHeight="1" x14ac:dyDescent="0.25">
      <c r="A423" s="249"/>
      <c r="B423" s="247"/>
      <c r="C423" s="247"/>
      <c r="D423" s="247"/>
    </row>
    <row r="424" spans="1:4" ht="15.75" hidden="1" customHeight="1" x14ac:dyDescent="0.25">
      <c r="A424" s="249"/>
      <c r="B424" s="247"/>
      <c r="C424" s="247"/>
      <c r="D424" s="247"/>
    </row>
    <row r="425" spans="1:4" ht="15.75" hidden="1" customHeight="1" x14ac:dyDescent="0.25">
      <c r="A425" s="249"/>
      <c r="B425" s="247"/>
      <c r="C425" s="247"/>
      <c r="D425" s="247"/>
    </row>
    <row r="426" spans="1:4" ht="15.75" hidden="1" customHeight="1" x14ac:dyDescent="0.25">
      <c r="A426" s="249"/>
      <c r="B426" s="247"/>
      <c r="C426" s="247"/>
      <c r="D426" s="247"/>
    </row>
    <row r="427" spans="1:4" ht="15.75" hidden="1" customHeight="1" x14ac:dyDescent="0.25">
      <c r="A427" s="249"/>
      <c r="B427" s="247"/>
      <c r="C427" s="247"/>
      <c r="D427" s="247"/>
    </row>
    <row r="428" spans="1:4" ht="15.75" hidden="1" customHeight="1" x14ac:dyDescent="0.25">
      <c r="A428" s="249"/>
      <c r="B428" s="247"/>
      <c r="C428" s="247"/>
      <c r="D428" s="247"/>
    </row>
    <row r="429" spans="1:4" ht="15.75" hidden="1" customHeight="1" x14ac:dyDescent="0.25">
      <c r="A429" s="248" t="s">
        <v>112</v>
      </c>
      <c r="B429" s="246" t="s">
        <v>150</v>
      </c>
      <c r="C429" s="247"/>
      <c r="D429" s="246" t="s">
        <v>133</v>
      </c>
    </row>
    <row r="430" spans="1:4" ht="15.75" hidden="1" customHeight="1" x14ac:dyDescent="0.25">
      <c r="A430" s="248"/>
      <c r="B430" s="246"/>
      <c r="C430" s="247"/>
      <c r="D430" s="246"/>
    </row>
    <row r="431" spans="1:4" ht="15.75" hidden="1" customHeight="1" x14ac:dyDescent="0.25">
      <c r="A431" s="248"/>
      <c r="B431" s="246"/>
      <c r="C431" s="247"/>
      <c r="D431" s="246"/>
    </row>
    <row r="432" spans="1:4" ht="15.75" hidden="1" customHeight="1" x14ac:dyDescent="0.25">
      <c r="A432" s="248" t="s">
        <v>149</v>
      </c>
      <c r="B432" s="246" t="s">
        <v>148</v>
      </c>
      <c r="C432" s="247"/>
      <c r="D432" s="246" t="s">
        <v>147</v>
      </c>
    </row>
    <row r="433" spans="1:4" ht="15.75" hidden="1" customHeight="1" x14ac:dyDescent="0.25">
      <c r="A433" s="245" t="s">
        <v>146</v>
      </c>
      <c r="B433" s="243" t="s">
        <v>145</v>
      </c>
      <c r="C433" s="244"/>
      <c r="D433" s="243" t="s">
        <v>144</v>
      </c>
    </row>
  </sheetData>
  <mergeCells count="15">
    <mergeCell ref="A1:D1"/>
    <mergeCell ref="A2:D2"/>
    <mergeCell ref="A3:D3"/>
    <mergeCell ref="A4:D4"/>
    <mergeCell ref="A5:D5"/>
    <mergeCell ref="AH9:AH10"/>
    <mergeCell ref="N9:N10"/>
    <mergeCell ref="S9:S10"/>
    <mergeCell ref="X9:X10"/>
    <mergeCell ref="B9:M9"/>
    <mergeCell ref="O9:R9"/>
    <mergeCell ref="T9:W9"/>
    <mergeCell ref="Y9:AB9"/>
    <mergeCell ref="AD9:AG9"/>
    <mergeCell ref="AC9:AC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T113"/>
  <sheetViews>
    <sheetView zoomScale="85" zoomScaleNormal="85" workbookViewId="0">
      <selection activeCell="H90" sqref="H90"/>
    </sheetView>
  </sheetViews>
  <sheetFormatPr defaultRowHeight="14.25" x14ac:dyDescent="0.25"/>
  <cols>
    <col min="1" max="1" width="9.33203125" style="272"/>
    <col min="2" max="2" width="1.33203125" style="272" customWidth="1"/>
    <col min="3" max="3" width="2.1640625" style="272" customWidth="1"/>
    <col min="4" max="5" width="9.33203125" style="272"/>
    <col min="6" max="6" width="13.6640625" style="272" customWidth="1"/>
    <col min="7" max="7" width="16.5" style="272" bestFit="1" customWidth="1"/>
    <col min="8" max="8" width="15.83203125" style="272" customWidth="1"/>
    <col min="9" max="9" width="12.83203125" style="275" bestFit="1" customWidth="1"/>
    <col min="10" max="10" width="1.1640625" style="272" customWidth="1"/>
    <col min="11" max="11" width="18.33203125" style="272" customWidth="1"/>
    <col min="12" max="12" width="18" style="272" customWidth="1"/>
    <col min="13" max="13" width="14" style="274" customWidth="1"/>
    <col min="14" max="14" width="1.1640625" style="272" customWidth="1"/>
    <col min="15" max="15" width="9.33203125" style="272"/>
    <col min="16" max="16" width="14.6640625" style="273" customWidth="1"/>
    <col min="17" max="19" width="10.83203125" style="273" bestFit="1" customWidth="1"/>
    <col min="20" max="20" width="9.33203125" style="273"/>
    <col min="21" max="255" width="9.33203125" style="272"/>
    <col min="256" max="256" width="1.33203125" style="272" customWidth="1"/>
    <col min="257" max="257" width="2.1640625" style="272" customWidth="1"/>
    <col min="258" max="259" width="9.33203125" style="272"/>
    <col min="260" max="260" width="13.6640625" style="272" customWidth="1"/>
    <col min="261" max="261" width="16.5" style="272" bestFit="1" customWidth="1"/>
    <col min="262" max="262" width="15.83203125" style="272" customWidth="1"/>
    <col min="263" max="263" width="12.83203125" style="272" bestFit="1" customWidth="1"/>
    <col min="264" max="264" width="1.1640625" style="272" customWidth="1"/>
    <col min="265" max="265" width="18.33203125" style="272" customWidth="1"/>
    <col min="266" max="266" width="18" style="272" customWidth="1"/>
    <col min="267" max="267" width="14" style="272" customWidth="1"/>
    <col min="268" max="268" width="1.1640625" style="272" customWidth="1"/>
    <col min="269" max="269" width="9.33203125" style="272"/>
    <col min="270" max="270" width="14.6640625" style="272" customWidth="1"/>
    <col min="271" max="273" width="10.83203125" style="272" bestFit="1" customWidth="1"/>
    <col min="274" max="511" width="9.33203125" style="272"/>
    <col min="512" max="512" width="1.33203125" style="272" customWidth="1"/>
    <col min="513" max="513" width="2.1640625" style="272" customWidth="1"/>
    <col min="514" max="515" width="9.33203125" style="272"/>
    <col min="516" max="516" width="13.6640625" style="272" customWidth="1"/>
    <col min="517" max="517" width="16.5" style="272" bestFit="1" customWidth="1"/>
    <col min="518" max="518" width="15.83203125" style="272" customWidth="1"/>
    <col min="519" max="519" width="12.83203125" style="272" bestFit="1" customWidth="1"/>
    <col min="520" max="520" width="1.1640625" style="272" customWidth="1"/>
    <col min="521" max="521" width="18.33203125" style="272" customWidth="1"/>
    <col min="522" max="522" width="18" style="272" customWidth="1"/>
    <col min="523" max="523" width="14" style="272" customWidth="1"/>
    <col min="524" max="524" width="1.1640625" style="272" customWidth="1"/>
    <col min="525" max="525" width="9.33203125" style="272"/>
    <col min="526" max="526" width="14.6640625" style="272" customWidth="1"/>
    <col min="527" max="529" width="10.83203125" style="272" bestFit="1" customWidth="1"/>
    <col min="530" max="767" width="9.33203125" style="272"/>
    <col min="768" max="768" width="1.33203125" style="272" customWidth="1"/>
    <col min="769" max="769" width="2.1640625" style="272" customWidth="1"/>
    <col min="770" max="771" width="9.33203125" style="272"/>
    <col min="772" max="772" width="13.6640625" style="272" customWidth="1"/>
    <col min="773" max="773" width="16.5" style="272" bestFit="1" customWidth="1"/>
    <col min="774" max="774" width="15.83203125" style="272" customWidth="1"/>
    <col min="775" max="775" width="12.83203125" style="272" bestFit="1" customWidth="1"/>
    <col min="776" max="776" width="1.1640625" style="272" customWidth="1"/>
    <col min="777" max="777" width="18.33203125" style="272" customWidth="1"/>
    <col min="778" max="778" width="18" style="272" customWidth="1"/>
    <col min="779" max="779" width="14" style="272" customWidth="1"/>
    <col min="780" max="780" width="1.1640625" style="272" customWidth="1"/>
    <col min="781" max="781" width="9.33203125" style="272"/>
    <col min="782" max="782" width="14.6640625" style="272" customWidth="1"/>
    <col min="783" max="785" width="10.83203125" style="272" bestFit="1" customWidth="1"/>
    <col min="786" max="1023" width="9.33203125" style="272"/>
    <col min="1024" max="1024" width="1.33203125" style="272" customWidth="1"/>
    <col min="1025" max="1025" width="2.1640625" style="272" customWidth="1"/>
    <col min="1026" max="1027" width="9.33203125" style="272"/>
    <col min="1028" max="1028" width="13.6640625" style="272" customWidth="1"/>
    <col min="1029" max="1029" width="16.5" style="272" bestFit="1" customWidth="1"/>
    <col min="1030" max="1030" width="15.83203125" style="272" customWidth="1"/>
    <col min="1031" max="1031" width="12.83203125" style="272" bestFit="1" customWidth="1"/>
    <col min="1032" max="1032" width="1.1640625" style="272" customWidth="1"/>
    <col min="1033" max="1033" width="18.33203125" style="272" customWidth="1"/>
    <col min="1034" max="1034" width="18" style="272" customWidth="1"/>
    <col min="1035" max="1035" width="14" style="272" customWidth="1"/>
    <col min="1036" max="1036" width="1.1640625" style="272" customWidth="1"/>
    <col min="1037" max="1037" width="9.33203125" style="272"/>
    <col min="1038" max="1038" width="14.6640625" style="272" customWidth="1"/>
    <col min="1039" max="1041" width="10.83203125" style="272" bestFit="1" customWidth="1"/>
    <col min="1042" max="1279" width="9.33203125" style="272"/>
    <col min="1280" max="1280" width="1.33203125" style="272" customWidth="1"/>
    <col min="1281" max="1281" width="2.1640625" style="272" customWidth="1"/>
    <col min="1282" max="1283" width="9.33203125" style="272"/>
    <col min="1284" max="1284" width="13.6640625" style="272" customWidth="1"/>
    <col min="1285" max="1285" width="16.5" style="272" bestFit="1" customWidth="1"/>
    <col min="1286" max="1286" width="15.83203125" style="272" customWidth="1"/>
    <col min="1287" max="1287" width="12.83203125" style="272" bestFit="1" customWidth="1"/>
    <col min="1288" max="1288" width="1.1640625" style="272" customWidth="1"/>
    <col min="1289" max="1289" width="18.33203125" style="272" customWidth="1"/>
    <col min="1290" max="1290" width="18" style="272" customWidth="1"/>
    <col min="1291" max="1291" width="14" style="272" customWidth="1"/>
    <col min="1292" max="1292" width="1.1640625" style="272" customWidth="1"/>
    <col min="1293" max="1293" width="9.33203125" style="272"/>
    <col min="1294" max="1294" width="14.6640625" style="272" customWidth="1"/>
    <col min="1295" max="1297" width="10.83203125" style="272" bestFit="1" customWidth="1"/>
    <col min="1298" max="1535" width="9.33203125" style="272"/>
    <col min="1536" max="1536" width="1.33203125" style="272" customWidth="1"/>
    <col min="1537" max="1537" width="2.1640625" style="272" customWidth="1"/>
    <col min="1538" max="1539" width="9.33203125" style="272"/>
    <col min="1540" max="1540" width="13.6640625" style="272" customWidth="1"/>
    <col min="1541" max="1541" width="16.5" style="272" bestFit="1" customWidth="1"/>
    <col min="1542" max="1542" width="15.83203125" style="272" customWidth="1"/>
    <col min="1543" max="1543" width="12.83203125" style="272" bestFit="1" customWidth="1"/>
    <col min="1544" max="1544" width="1.1640625" style="272" customWidth="1"/>
    <col min="1545" max="1545" width="18.33203125" style="272" customWidth="1"/>
    <col min="1546" max="1546" width="18" style="272" customWidth="1"/>
    <col min="1547" max="1547" width="14" style="272" customWidth="1"/>
    <col min="1548" max="1548" width="1.1640625" style="272" customWidth="1"/>
    <col min="1549" max="1549" width="9.33203125" style="272"/>
    <col min="1550" max="1550" width="14.6640625" style="272" customWidth="1"/>
    <col min="1551" max="1553" width="10.83203125" style="272" bestFit="1" customWidth="1"/>
    <col min="1554" max="1791" width="9.33203125" style="272"/>
    <col min="1792" max="1792" width="1.33203125" style="272" customWidth="1"/>
    <col min="1793" max="1793" width="2.1640625" style="272" customWidth="1"/>
    <col min="1794" max="1795" width="9.33203125" style="272"/>
    <col min="1796" max="1796" width="13.6640625" style="272" customWidth="1"/>
    <col min="1797" max="1797" width="16.5" style="272" bestFit="1" customWidth="1"/>
    <col min="1798" max="1798" width="15.83203125" style="272" customWidth="1"/>
    <col min="1799" max="1799" width="12.83203125" style="272" bestFit="1" customWidth="1"/>
    <col min="1800" max="1800" width="1.1640625" style="272" customWidth="1"/>
    <col min="1801" max="1801" width="18.33203125" style="272" customWidth="1"/>
    <col min="1802" max="1802" width="18" style="272" customWidth="1"/>
    <col min="1803" max="1803" width="14" style="272" customWidth="1"/>
    <col min="1804" max="1804" width="1.1640625" style="272" customWidth="1"/>
    <col min="1805" max="1805" width="9.33203125" style="272"/>
    <col min="1806" max="1806" width="14.6640625" style="272" customWidth="1"/>
    <col min="1807" max="1809" width="10.83203125" style="272" bestFit="1" customWidth="1"/>
    <col min="1810" max="2047" width="9.33203125" style="272"/>
    <col min="2048" max="2048" width="1.33203125" style="272" customWidth="1"/>
    <col min="2049" max="2049" width="2.1640625" style="272" customWidth="1"/>
    <col min="2050" max="2051" width="9.33203125" style="272"/>
    <col min="2052" max="2052" width="13.6640625" style="272" customWidth="1"/>
    <col min="2053" max="2053" width="16.5" style="272" bestFit="1" customWidth="1"/>
    <col min="2054" max="2054" width="15.83203125" style="272" customWidth="1"/>
    <col min="2055" max="2055" width="12.83203125" style="272" bestFit="1" customWidth="1"/>
    <col min="2056" max="2056" width="1.1640625" style="272" customWidth="1"/>
    <col min="2057" max="2057" width="18.33203125" style="272" customWidth="1"/>
    <col min="2058" max="2058" width="18" style="272" customWidth="1"/>
    <col min="2059" max="2059" width="14" style="272" customWidth="1"/>
    <col min="2060" max="2060" width="1.1640625" style="272" customWidth="1"/>
    <col min="2061" max="2061" width="9.33203125" style="272"/>
    <col min="2062" max="2062" width="14.6640625" style="272" customWidth="1"/>
    <col min="2063" max="2065" width="10.83203125" style="272" bestFit="1" customWidth="1"/>
    <col min="2066" max="2303" width="9.33203125" style="272"/>
    <col min="2304" max="2304" width="1.33203125" style="272" customWidth="1"/>
    <col min="2305" max="2305" width="2.1640625" style="272" customWidth="1"/>
    <col min="2306" max="2307" width="9.33203125" style="272"/>
    <col min="2308" max="2308" width="13.6640625" style="272" customWidth="1"/>
    <col min="2309" max="2309" width="16.5" style="272" bestFit="1" customWidth="1"/>
    <col min="2310" max="2310" width="15.83203125" style="272" customWidth="1"/>
    <col min="2311" max="2311" width="12.83203125" style="272" bestFit="1" customWidth="1"/>
    <col min="2312" max="2312" width="1.1640625" style="272" customWidth="1"/>
    <col min="2313" max="2313" width="18.33203125" style="272" customWidth="1"/>
    <col min="2314" max="2314" width="18" style="272" customWidth="1"/>
    <col min="2315" max="2315" width="14" style="272" customWidth="1"/>
    <col min="2316" max="2316" width="1.1640625" style="272" customWidth="1"/>
    <col min="2317" max="2317" width="9.33203125" style="272"/>
    <col min="2318" max="2318" width="14.6640625" style="272" customWidth="1"/>
    <col min="2319" max="2321" width="10.83203125" style="272" bestFit="1" customWidth="1"/>
    <col min="2322" max="2559" width="9.33203125" style="272"/>
    <col min="2560" max="2560" width="1.33203125" style="272" customWidth="1"/>
    <col min="2561" max="2561" width="2.1640625" style="272" customWidth="1"/>
    <col min="2562" max="2563" width="9.33203125" style="272"/>
    <col min="2564" max="2564" width="13.6640625" style="272" customWidth="1"/>
    <col min="2565" max="2565" width="16.5" style="272" bestFit="1" customWidth="1"/>
    <col min="2566" max="2566" width="15.83203125" style="272" customWidth="1"/>
    <col min="2567" max="2567" width="12.83203125" style="272" bestFit="1" customWidth="1"/>
    <col min="2568" max="2568" width="1.1640625" style="272" customWidth="1"/>
    <col min="2569" max="2569" width="18.33203125" style="272" customWidth="1"/>
    <col min="2570" max="2570" width="18" style="272" customWidth="1"/>
    <col min="2571" max="2571" width="14" style="272" customWidth="1"/>
    <col min="2572" max="2572" width="1.1640625" style="272" customWidth="1"/>
    <col min="2573" max="2573" width="9.33203125" style="272"/>
    <col min="2574" max="2574" width="14.6640625" style="272" customWidth="1"/>
    <col min="2575" max="2577" width="10.83203125" style="272" bestFit="1" customWidth="1"/>
    <col min="2578" max="2815" width="9.33203125" style="272"/>
    <col min="2816" max="2816" width="1.33203125" style="272" customWidth="1"/>
    <col min="2817" max="2817" width="2.1640625" style="272" customWidth="1"/>
    <col min="2818" max="2819" width="9.33203125" style="272"/>
    <col min="2820" max="2820" width="13.6640625" style="272" customWidth="1"/>
    <col min="2821" max="2821" width="16.5" style="272" bestFit="1" customWidth="1"/>
    <col min="2822" max="2822" width="15.83203125" style="272" customWidth="1"/>
    <col min="2823" max="2823" width="12.83203125" style="272" bestFit="1" customWidth="1"/>
    <col min="2824" max="2824" width="1.1640625" style="272" customWidth="1"/>
    <col min="2825" max="2825" width="18.33203125" style="272" customWidth="1"/>
    <col min="2826" max="2826" width="18" style="272" customWidth="1"/>
    <col min="2827" max="2827" width="14" style="272" customWidth="1"/>
    <col min="2828" max="2828" width="1.1640625" style="272" customWidth="1"/>
    <col min="2829" max="2829" width="9.33203125" style="272"/>
    <col min="2830" max="2830" width="14.6640625" style="272" customWidth="1"/>
    <col min="2831" max="2833" width="10.83203125" style="272" bestFit="1" customWidth="1"/>
    <col min="2834" max="3071" width="9.33203125" style="272"/>
    <col min="3072" max="3072" width="1.33203125" style="272" customWidth="1"/>
    <col min="3073" max="3073" width="2.1640625" style="272" customWidth="1"/>
    <col min="3074" max="3075" width="9.33203125" style="272"/>
    <col min="3076" max="3076" width="13.6640625" style="272" customWidth="1"/>
    <col min="3077" max="3077" width="16.5" style="272" bestFit="1" customWidth="1"/>
    <col min="3078" max="3078" width="15.83203125" style="272" customWidth="1"/>
    <col min="3079" max="3079" width="12.83203125" style="272" bestFit="1" customWidth="1"/>
    <col min="3080" max="3080" width="1.1640625" style="272" customWidth="1"/>
    <col min="3081" max="3081" width="18.33203125" style="272" customWidth="1"/>
    <col min="3082" max="3082" width="18" style="272" customWidth="1"/>
    <col min="3083" max="3083" width="14" style="272" customWidth="1"/>
    <col min="3084" max="3084" width="1.1640625" style="272" customWidth="1"/>
    <col min="3085" max="3085" width="9.33203125" style="272"/>
    <col min="3086" max="3086" width="14.6640625" style="272" customWidth="1"/>
    <col min="3087" max="3089" width="10.83203125" style="272" bestFit="1" customWidth="1"/>
    <col min="3090" max="3327" width="9.33203125" style="272"/>
    <col min="3328" max="3328" width="1.33203125" style="272" customWidth="1"/>
    <col min="3329" max="3329" width="2.1640625" style="272" customWidth="1"/>
    <col min="3330" max="3331" width="9.33203125" style="272"/>
    <col min="3332" max="3332" width="13.6640625" style="272" customWidth="1"/>
    <col min="3333" max="3333" width="16.5" style="272" bestFit="1" customWidth="1"/>
    <col min="3334" max="3334" width="15.83203125" style="272" customWidth="1"/>
    <col min="3335" max="3335" width="12.83203125" style="272" bestFit="1" customWidth="1"/>
    <col min="3336" max="3336" width="1.1640625" style="272" customWidth="1"/>
    <col min="3337" max="3337" width="18.33203125" style="272" customWidth="1"/>
    <col min="3338" max="3338" width="18" style="272" customWidth="1"/>
    <col min="3339" max="3339" width="14" style="272" customWidth="1"/>
    <col min="3340" max="3340" width="1.1640625" style="272" customWidth="1"/>
    <col min="3341" max="3341" width="9.33203125" style="272"/>
    <col min="3342" max="3342" width="14.6640625" style="272" customWidth="1"/>
    <col min="3343" max="3345" width="10.83203125" style="272" bestFit="1" customWidth="1"/>
    <col min="3346" max="3583" width="9.33203125" style="272"/>
    <col min="3584" max="3584" width="1.33203125" style="272" customWidth="1"/>
    <col min="3585" max="3585" width="2.1640625" style="272" customWidth="1"/>
    <col min="3586" max="3587" width="9.33203125" style="272"/>
    <col min="3588" max="3588" width="13.6640625" style="272" customWidth="1"/>
    <col min="3589" max="3589" width="16.5" style="272" bestFit="1" customWidth="1"/>
    <col min="3590" max="3590" width="15.83203125" style="272" customWidth="1"/>
    <col min="3591" max="3591" width="12.83203125" style="272" bestFit="1" customWidth="1"/>
    <col min="3592" max="3592" width="1.1640625" style="272" customWidth="1"/>
    <col min="3593" max="3593" width="18.33203125" style="272" customWidth="1"/>
    <col min="3594" max="3594" width="18" style="272" customWidth="1"/>
    <col min="3595" max="3595" width="14" style="272" customWidth="1"/>
    <col min="3596" max="3596" width="1.1640625" style="272" customWidth="1"/>
    <col min="3597" max="3597" width="9.33203125" style="272"/>
    <col min="3598" max="3598" width="14.6640625" style="272" customWidth="1"/>
    <col min="3599" max="3601" width="10.83203125" style="272" bestFit="1" customWidth="1"/>
    <col min="3602" max="3839" width="9.33203125" style="272"/>
    <col min="3840" max="3840" width="1.33203125" style="272" customWidth="1"/>
    <col min="3841" max="3841" width="2.1640625" style="272" customWidth="1"/>
    <col min="3842" max="3843" width="9.33203125" style="272"/>
    <col min="3844" max="3844" width="13.6640625" style="272" customWidth="1"/>
    <col min="3845" max="3845" width="16.5" style="272" bestFit="1" customWidth="1"/>
    <col min="3846" max="3846" width="15.83203125" style="272" customWidth="1"/>
    <col min="3847" max="3847" width="12.83203125" style="272" bestFit="1" customWidth="1"/>
    <col min="3848" max="3848" width="1.1640625" style="272" customWidth="1"/>
    <col min="3849" max="3849" width="18.33203125" style="272" customWidth="1"/>
    <col min="3850" max="3850" width="18" style="272" customWidth="1"/>
    <col min="3851" max="3851" width="14" style="272" customWidth="1"/>
    <col min="3852" max="3852" width="1.1640625" style="272" customWidth="1"/>
    <col min="3853" max="3853" width="9.33203125" style="272"/>
    <col min="3854" max="3854" width="14.6640625" style="272" customWidth="1"/>
    <col min="3855" max="3857" width="10.83203125" style="272" bestFit="1" customWidth="1"/>
    <col min="3858" max="4095" width="9.33203125" style="272"/>
    <col min="4096" max="4096" width="1.33203125" style="272" customWidth="1"/>
    <col min="4097" max="4097" width="2.1640625" style="272" customWidth="1"/>
    <col min="4098" max="4099" width="9.33203125" style="272"/>
    <col min="4100" max="4100" width="13.6640625" style="272" customWidth="1"/>
    <col min="4101" max="4101" width="16.5" style="272" bestFit="1" customWidth="1"/>
    <col min="4102" max="4102" width="15.83203125" style="272" customWidth="1"/>
    <col min="4103" max="4103" width="12.83203125" style="272" bestFit="1" customWidth="1"/>
    <col min="4104" max="4104" width="1.1640625" style="272" customWidth="1"/>
    <col min="4105" max="4105" width="18.33203125" style="272" customWidth="1"/>
    <col min="4106" max="4106" width="18" style="272" customWidth="1"/>
    <col min="4107" max="4107" width="14" style="272" customWidth="1"/>
    <col min="4108" max="4108" width="1.1640625" style="272" customWidth="1"/>
    <col min="4109" max="4109" width="9.33203125" style="272"/>
    <col min="4110" max="4110" width="14.6640625" style="272" customWidth="1"/>
    <col min="4111" max="4113" width="10.83203125" style="272" bestFit="1" customWidth="1"/>
    <col min="4114" max="4351" width="9.33203125" style="272"/>
    <col min="4352" max="4352" width="1.33203125" style="272" customWidth="1"/>
    <col min="4353" max="4353" width="2.1640625" style="272" customWidth="1"/>
    <col min="4354" max="4355" width="9.33203125" style="272"/>
    <col min="4356" max="4356" width="13.6640625" style="272" customWidth="1"/>
    <col min="4357" max="4357" width="16.5" style="272" bestFit="1" customWidth="1"/>
    <col min="4358" max="4358" width="15.83203125" style="272" customWidth="1"/>
    <col min="4359" max="4359" width="12.83203125" style="272" bestFit="1" customWidth="1"/>
    <col min="4360" max="4360" width="1.1640625" style="272" customWidth="1"/>
    <col min="4361" max="4361" width="18.33203125" style="272" customWidth="1"/>
    <col min="4362" max="4362" width="18" style="272" customWidth="1"/>
    <col min="4363" max="4363" width="14" style="272" customWidth="1"/>
    <col min="4364" max="4364" width="1.1640625" style="272" customWidth="1"/>
    <col min="4365" max="4365" width="9.33203125" style="272"/>
    <col min="4366" max="4366" width="14.6640625" style="272" customWidth="1"/>
    <col min="4367" max="4369" width="10.83203125" style="272" bestFit="1" customWidth="1"/>
    <col min="4370" max="4607" width="9.33203125" style="272"/>
    <col min="4608" max="4608" width="1.33203125" style="272" customWidth="1"/>
    <col min="4609" max="4609" width="2.1640625" style="272" customWidth="1"/>
    <col min="4610" max="4611" width="9.33203125" style="272"/>
    <col min="4612" max="4612" width="13.6640625" style="272" customWidth="1"/>
    <col min="4613" max="4613" width="16.5" style="272" bestFit="1" customWidth="1"/>
    <col min="4614" max="4614" width="15.83203125" style="272" customWidth="1"/>
    <col min="4615" max="4615" width="12.83203125" style="272" bestFit="1" customWidth="1"/>
    <col min="4616" max="4616" width="1.1640625" style="272" customWidth="1"/>
    <col min="4617" max="4617" width="18.33203125" style="272" customWidth="1"/>
    <col min="4618" max="4618" width="18" style="272" customWidth="1"/>
    <col min="4619" max="4619" width="14" style="272" customWidth="1"/>
    <col min="4620" max="4620" width="1.1640625" style="272" customWidth="1"/>
    <col min="4621" max="4621" width="9.33203125" style="272"/>
    <col min="4622" max="4622" width="14.6640625" style="272" customWidth="1"/>
    <col min="4623" max="4625" width="10.83203125" style="272" bestFit="1" customWidth="1"/>
    <col min="4626" max="4863" width="9.33203125" style="272"/>
    <col min="4864" max="4864" width="1.33203125" style="272" customWidth="1"/>
    <col min="4865" max="4865" width="2.1640625" style="272" customWidth="1"/>
    <col min="4866" max="4867" width="9.33203125" style="272"/>
    <col min="4868" max="4868" width="13.6640625" style="272" customWidth="1"/>
    <col min="4869" max="4869" width="16.5" style="272" bestFit="1" customWidth="1"/>
    <col min="4870" max="4870" width="15.83203125" style="272" customWidth="1"/>
    <col min="4871" max="4871" width="12.83203125" style="272" bestFit="1" customWidth="1"/>
    <col min="4872" max="4872" width="1.1640625" style="272" customWidth="1"/>
    <col min="4873" max="4873" width="18.33203125" style="272" customWidth="1"/>
    <col min="4874" max="4874" width="18" style="272" customWidth="1"/>
    <col min="4875" max="4875" width="14" style="272" customWidth="1"/>
    <col min="4876" max="4876" width="1.1640625" style="272" customWidth="1"/>
    <col min="4877" max="4877" width="9.33203125" style="272"/>
    <col min="4878" max="4878" width="14.6640625" style="272" customWidth="1"/>
    <col min="4879" max="4881" width="10.83203125" style="272" bestFit="1" customWidth="1"/>
    <col min="4882" max="5119" width="9.33203125" style="272"/>
    <col min="5120" max="5120" width="1.33203125" style="272" customWidth="1"/>
    <col min="5121" max="5121" width="2.1640625" style="272" customWidth="1"/>
    <col min="5122" max="5123" width="9.33203125" style="272"/>
    <col min="5124" max="5124" width="13.6640625" style="272" customWidth="1"/>
    <col min="5125" max="5125" width="16.5" style="272" bestFit="1" customWidth="1"/>
    <col min="5126" max="5126" width="15.83203125" style="272" customWidth="1"/>
    <col min="5127" max="5127" width="12.83203125" style="272" bestFit="1" customWidth="1"/>
    <col min="5128" max="5128" width="1.1640625" style="272" customWidth="1"/>
    <col min="5129" max="5129" width="18.33203125" style="272" customWidth="1"/>
    <col min="5130" max="5130" width="18" style="272" customWidth="1"/>
    <col min="5131" max="5131" width="14" style="272" customWidth="1"/>
    <col min="5132" max="5132" width="1.1640625" style="272" customWidth="1"/>
    <col min="5133" max="5133" width="9.33203125" style="272"/>
    <col min="5134" max="5134" width="14.6640625" style="272" customWidth="1"/>
    <col min="5135" max="5137" width="10.83203125" style="272" bestFit="1" customWidth="1"/>
    <col min="5138" max="5375" width="9.33203125" style="272"/>
    <col min="5376" max="5376" width="1.33203125" style="272" customWidth="1"/>
    <col min="5377" max="5377" width="2.1640625" style="272" customWidth="1"/>
    <col min="5378" max="5379" width="9.33203125" style="272"/>
    <col min="5380" max="5380" width="13.6640625" style="272" customWidth="1"/>
    <col min="5381" max="5381" width="16.5" style="272" bestFit="1" customWidth="1"/>
    <col min="5382" max="5382" width="15.83203125" style="272" customWidth="1"/>
    <col min="5383" max="5383" width="12.83203125" style="272" bestFit="1" customWidth="1"/>
    <col min="5384" max="5384" width="1.1640625" style="272" customWidth="1"/>
    <col min="5385" max="5385" width="18.33203125" style="272" customWidth="1"/>
    <col min="5386" max="5386" width="18" style="272" customWidth="1"/>
    <col min="5387" max="5387" width="14" style="272" customWidth="1"/>
    <col min="5388" max="5388" width="1.1640625" style="272" customWidth="1"/>
    <col min="5389" max="5389" width="9.33203125" style="272"/>
    <col min="5390" max="5390" width="14.6640625" style="272" customWidth="1"/>
    <col min="5391" max="5393" width="10.83203125" style="272" bestFit="1" customWidth="1"/>
    <col min="5394" max="5631" width="9.33203125" style="272"/>
    <col min="5632" max="5632" width="1.33203125" style="272" customWidth="1"/>
    <col min="5633" max="5633" width="2.1640625" style="272" customWidth="1"/>
    <col min="5634" max="5635" width="9.33203125" style="272"/>
    <col min="5636" max="5636" width="13.6640625" style="272" customWidth="1"/>
    <col min="5637" max="5637" width="16.5" style="272" bestFit="1" customWidth="1"/>
    <col min="5638" max="5638" width="15.83203125" style="272" customWidth="1"/>
    <col min="5639" max="5639" width="12.83203125" style="272" bestFit="1" customWidth="1"/>
    <col min="5640" max="5640" width="1.1640625" style="272" customWidth="1"/>
    <col min="5641" max="5641" width="18.33203125" style="272" customWidth="1"/>
    <col min="5642" max="5642" width="18" style="272" customWidth="1"/>
    <col min="5643" max="5643" width="14" style="272" customWidth="1"/>
    <col min="5644" max="5644" width="1.1640625" style="272" customWidth="1"/>
    <col min="5645" max="5645" width="9.33203125" style="272"/>
    <col min="5646" max="5646" width="14.6640625" style="272" customWidth="1"/>
    <col min="5647" max="5649" width="10.83203125" style="272" bestFit="1" customWidth="1"/>
    <col min="5650" max="5887" width="9.33203125" style="272"/>
    <col min="5888" max="5888" width="1.33203125" style="272" customWidth="1"/>
    <col min="5889" max="5889" width="2.1640625" style="272" customWidth="1"/>
    <col min="5890" max="5891" width="9.33203125" style="272"/>
    <col min="5892" max="5892" width="13.6640625" style="272" customWidth="1"/>
    <col min="5893" max="5893" width="16.5" style="272" bestFit="1" customWidth="1"/>
    <col min="5894" max="5894" width="15.83203125" style="272" customWidth="1"/>
    <col min="5895" max="5895" width="12.83203125" style="272" bestFit="1" customWidth="1"/>
    <col min="5896" max="5896" width="1.1640625" style="272" customWidth="1"/>
    <col min="5897" max="5897" width="18.33203125" style="272" customWidth="1"/>
    <col min="5898" max="5898" width="18" style="272" customWidth="1"/>
    <col min="5899" max="5899" width="14" style="272" customWidth="1"/>
    <col min="5900" max="5900" width="1.1640625" style="272" customWidth="1"/>
    <col min="5901" max="5901" width="9.33203125" style="272"/>
    <col min="5902" max="5902" width="14.6640625" style="272" customWidth="1"/>
    <col min="5903" max="5905" width="10.83203125" style="272" bestFit="1" customWidth="1"/>
    <col min="5906" max="6143" width="9.33203125" style="272"/>
    <col min="6144" max="6144" width="1.33203125" style="272" customWidth="1"/>
    <col min="6145" max="6145" width="2.1640625" style="272" customWidth="1"/>
    <col min="6146" max="6147" width="9.33203125" style="272"/>
    <col min="6148" max="6148" width="13.6640625" style="272" customWidth="1"/>
    <col min="6149" max="6149" width="16.5" style="272" bestFit="1" customWidth="1"/>
    <col min="6150" max="6150" width="15.83203125" style="272" customWidth="1"/>
    <col min="6151" max="6151" width="12.83203125" style="272" bestFit="1" customWidth="1"/>
    <col min="6152" max="6152" width="1.1640625" style="272" customWidth="1"/>
    <col min="6153" max="6153" width="18.33203125" style="272" customWidth="1"/>
    <col min="6154" max="6154" width="18" style="272" customWidth="1"/>
    <col min="6155" max="6155" width="14" style="272" customWidth="1"/>
    <col min="6156" max="6156" width="1.1640625" style="272" customWidth="1"/>
    <col min="6157" max="6157" width="9.33203125" style="272"/>
    <col min="6158" max="6158" width="14.6640625" style="272" customWidth="1"/>
    <col min="6159" max="6161" width="10.83203125" style="272" bestFit="1" customWidth="1"/>
    <col min="6162" max="6399" width="9.33203125" style="272"/>
    <col min="6400" max="6400" width="1.33203125" style="272" customWidth="1"/>
    <col min="6401" max="6401" width="2.1640625" style="272" customWidth="1"/>
    <col min="6402" max="6403" width="9.33203125" style="272"/>
    <col min="6404" max="6404" width="13.6640625" style="272" customWidth="1"/>
    <col min="6405" max="6405" width="16.5" style="272" bestFit="1" customWidth="1"/>
    <col min="6406" max="6406" width="15.83203125" style="272" customWidth="1"/>
    <col min="6407" max="6407" width="12.83203125" style="272" bestFit="1" customWidth="1"/>
    <col min="6408" max="6408" width="1.1640625" style="272" customWidth="1"/>
    <col min="6409" max="6409" width="18.33203125" style="272" customWidth="1"/>
    <col min="6410" max="6410" width="18" style="272" customWidth="1"/>
    <col min="6411" max="6411" width="14" style="272" customWidth="1"/>
    <col min="6412" max="6412" width="1.1640625" style="272" customWidth="1"/>
    <col min="6413" max="6413" width="9.33203125" style="272"/>
    <col min="6414" max="6414" width="14.6640625" style="272" customWidth="1"/>
    <col min="6415" max="6417" width="10.83203125" style="272" bestFit="1" customWidth="1"/>
    <col min="6418" max="6655" width="9.33203125" style="272"/>
    <col min="6656" max="6656" width="1.33203125" style="272" customWidth="1"/>
    <col min="6657" max="6657" width="2.1640625" style="272" customWidth="1"/>
    <col min="6658" max="6659" width="9.33203125" style="272"/>
    <col min="6660" max="6660" width="13.6640625" style="272" customWidth="1"/>
    <col min="6661" max="6661" width="16.5" style="272" bestFit="1" customWidth="1"/>
    <col min="6662" max="6662" width="15.83203125" style="272" customWidth="1"/>
    <col min="6663" max="6663" width="12.83203125" style="272" bestFit="1" customWidth="1"/>
    <col min="6664" max="6664" width="1.1640625" style="272" customWidth="1"/>
    <col min="6665" max="6665" width="18.33203125" style="272" customWidth="1"/>
    <col min="6666" max="6666" width="18" style="272" customWidth="1"/>
    <col min="6667" max="6667" width="14" style="272" customWidth="1"/>
    <col min="6668" max="6668" width="1.1640625" style="272" customWidth="1"/>
    <col min="6669" max="6669" width="9.33203125" style="272"/>
    <col min="6670" max="6670" width="14.6640625" style="272" customWidth="1"/>
    <col min="6671" max="6673" width="10.83203125" style="272" bestFit="1" customWidth="1"/>
    <col min="6674" max="6911" width="9.33203125" style="272"/>
    <col min="6912" max="6912" width="1.33203125" style="272" customWidth="1"/>
    <col min="6913" max="6913" width="2.1640625" style="272" customWidth="1"/>
    <col min="6914" max="6915" width="9.33203125" style="272"/>
    <col min="6916" max="6916" width="13.6640625" style="272" customWidth="1"/>
    <col min="6917" max="6917" width="16.5" style="272" bestFit="1" customWidth="1"/>
    <col min="6918" max="6918" width="15.83203125" style="272" customWidth="1"/>
    <col min="6919" max="6919" width="12.83203125" style="272" bestFit="1" customWidth="1"/>
    <col min="6920" max="6920" width="1.1640625" style="272" customWidth="1"/>
    <col min="6921" max="6921" width="18.33203125" style="272" customWidth="1"/>
    <col min="6922" max="6922" width="18" style="272" customWidth="1"/>
    <col min="6923" max="6923" width="14" style="272" customWidth="1"/>
    <col min="6924" max="6924" width="1.1640625" style="272" customWidth="1"/>
    <col min="6925" max="6925" width="9.33203125" style="272"/>
    <col min="6926" max="6926" width="14.6640625" style="272" customWidth="1"/>
    <col min="6927" max="6929" width="10.83203125" style="272" bestFit="1" customWidth="1"/>
    <col min="6930" max="7167" width="9.33203125" style="272"/>
    <col min="7168" max="7168" width="1.33203125" style="272" customWidth="1"/>
    <col min="7169" max="7169" width="2.1640625" style="272" customWidth="1"/>
    <col min="7170" max="7171" width="9.33203125" style="272"/>
    <col min="7172" max="7172" width="13.6640625" style="272" customWidth="1"/>
    <col min="7173" max="7173" width="16.5" style="272" bestFit="1" customWidth="1"/>
    <col min="7174" max="7174" width="15.83203125" style="272" customWidth="1"/>
    <col min="7175" max="7175" width="12.83203125" style="272" bestFit="1" customWidth="1"/>
    <col min="7176" max="7176" width="1.1640625" style="272" customWidth="1"/>
    <col min="7177" max="7177" width="18.33203125" style="272" customWidth="1"/>
    <col min="7178" max="7178" width="18" style="272" customWidth="1"/>
    <col min="7179" max="7179" width="14" style="272" customWidth="1"/>
    <col min="7180" max="7180" width="1.1640625" style="272" customWidth="1"/>
    <col min="7181" max="7181" width="9.33203125" style="272"/>
    <col min="7182" max="7182" width="14.6640625" style="272" customWidth="1"/>
    <col min="7183" max="7185" width="10.83203125" style="272" bestFit="1" customWidth="1"/>
    <col min="7186" max="7423" width="9.33203125" style="272"/>
    <col min="7424" max="7424" width="1.33203125" style="272" customWidth="1"/>
    <col min="7425" max="7425" width="2.1640625" style="272" customWidth="1"/>
    <col min="7426" max="7427" width="9.33203125" style="272"/>
    <col min="7428" max="7428" width="13.6640625" style="272" customWidth="1"/>
    <col min="7429" max="7429" width="16.5" style="272" bestFit="1" customWidth="1"/>
    <col min="7430" max="7430" width="15.83203125" style="272" customWidth="1"/>
    <col min="7431" max="7431" width="12.83203125" style="272" bestFit="1" customWidth="1"/>
    <col min="7432" max="7432" width="1.1640625" style="272" customWidth="1"/>
    <col min="7433" max="7433" width="18.33203125" style="272" customWidth="1"/>
    <col min="7434" max="7434" width="18" style="272" customWidth="1"/>
    <col min="7435" max="7435" width="14" style="272" customWidth="1"/>
    <col min="7436" max="7436" width="1.1640625" style="272" customWidth="1"/>
    <col min="7437" max="7437" width="9.33203125" style="272"/>
    <col min="7438" max="7438" width="14.6640625" style="272" customWidth="1"/>
    <col min="7439" max="7441" width="10.83203125" style="272" bestFit="1" customWidth="1"/>
    <col min="7442" max="7679" width="9.33203125" style="272"/>
    <col min="7680" max="7680" width="1.33203125" style="272" customWidth="1"/>
    <col min="7681" max="7681" width="2.1640625" style="272" customWidth="1"/>
    <col min="7682" max="7683" width="9.33203125" style="272"/>
    <col min="7684" max="7684" width="13.6640625" style="272" customWidth="1"/>
    <col min="7685" max="7685" width="16.5" style="272" bestFit="1" customWidth="1"/>
    <col min="7686" max="7686" width="15.83203125" style="272" customWidth="1"/>
    <col min="7687" max="7687" width="12.83203125" style="272" bestFit="1" customWidth="1"/>
    <col min="7688" max="7688" width="1.1640625" style="272" customWidth="1"/>
    <col min="7689" max="7689" width="18.33203125" style="272" customWidth="1"/>
    <col min="7690" max="7690" width="18" style="272" customWidth="1"/>
    <col min="7691" max="7691" width="14" style="272" customWidth="1"/>
    <col min="7692" max="7692" width="1.1640625" style="272" customWidth="1"/>
    <col min="7693" max="7693" width="9.33203125" style="272"/>
    <col min="7694" max="7694" width="14.6640625" style="272" customWidth="1"/>
    <col min="7695" max="7697" width="10.83203125" style="272" bestFit="1" customWidth="1"/>
    <col min="7698" max="7935" width="9.33203125" style="272"/>
    <col min="7936" max="7936" width="1.33203125" style="272" customWidth="1"/>
    <col min="7937" max="7937" width="2.1640625" style="272" customWidth="1"/>
    <col min="7938" max="7939" width="9.33203125" style="272"/>
    <col min="7940" max="7940" width="13.6640625" style="272" customWidth="1"/>
    <col min="7941" max="7941" width="16.5" style="272" bestFit="1" customWidth="1"/>
    <col min="7942" max="7942" width="15.83203125" style="272" customWidth="1"/>
    <col min="7943" max="7943" width="12.83203125" style="272" bestFit="1" customWidth="1"/>
    <col min="7944" max="7944" width="1.1640625" style="272" customWidth="1"/>
    <col min="7945" max="7945" width="18.33203125" style="272" customWidth="1"/>
    <col min="7946" max="7946" width="18" style="272" customWidth="1"/>
    <col min="7947" max="7947" width="14" style="272" customWidth="1"/>
    <col min="7948" max="7948" width="1.1640625" style="272" customWidth="1"/>
    <col min="7949" max="7949" width="9.33203125" style="272"/>
    <col min="7950" max="7950" width="14.6640625" style="272" customWidth="1"/>
    <col min="7951" max="7953" width="10.83203125" style="272" bestFit="1" customWidth="1"/>
    <col min="7954" max="8191" width="9.33203125" style="272"/>
    <col min="8192" max="8192" width="1.33203125" style="272" customWidth="1"/>
    <col min="8193" max="8193" width="2.1640625" style="272" customWidth="1"/>
    <col min="8194" max="8195" width="9.33203125" style="272"/>
    <col min="8196" max="8196" width="13.6640625" style="272" customWidth="1"/>
    <col min="8197" max="8197" width="16.5" style="272" bestFit="1" customWidth="1"/>
    <col min="8198" max="8198" width="15.83203125" style="272" customWidth="1"/>
    <col min="8199" max="8199" width="12.83203125" style="272" bestFit="1" customWidth="1"/>
    <col min="8200" max="8200" width="1.1640625" style="272" customWidth="1"/>
    <col min="8201" max="8201" width="18.33203125" style="272" customWidth="1"/>
    <col min="8202" max="8202" width="18" style="272" customWidth="1"/>
    <col min="8203" max="8203" width="14" style="272" customWidth="1"/>
    <col min="8204" max="8204" width="1.1640625" style="272" customWidth="1"/>
    <col min="8205" max="8205" width="9.33203125" style="272"/>
    <col min="8206" max="8206" width="14.6640625" style="272" customWidth="1"/>
    <col min="8207" max="8209" width="10.83203125" style="272" bestFit="1" customWidth="1"/>
    <col min="8210" max="8447" width="9.33203125" style="272"/>
    <col min="8448" max="8448" width="1.33203125" style="272" customWidth="1"/>
    <col min="8449" max="8449" width="2.1640625" style="272" customWidth="1"/>
    <col min="8450" max="8451" width="9.33203125" style="272"/>
    <col min="8452" max="8452" width="13.6640625" style="272" customWidth="1"/>
    <col min="8453" max="8453" width="16.5" style="272" bestFit="1" customWidth="1"/>
    <col min="8454" max="8454" width="15.83203125" style="272" customWidth="1"/>
    <col min="8455" max="8455" width="12.83203125" style="272" bestFit="1" customWidth="1"/>
    <col min="8456" max="8456" width="1.1640625" style="272" customWidth="1"/>
    <col min="8457" max="8457" width="18.33203125" style="272" customWidth="1"/>
    <col min="8458" max="8458" width="18" style="272" customWidth="1"/>
    <col min="8459" max="8459" width="14" style="272" customWidth="1"/>
    <col min="8460" max="8460" width="1.1640625" style="272" customWidth="1"/>
    <col min="8461" max="8461" width="9.33203125" style="272"/>
    <col min="8462" max="8462" width="14.6640625" style="272" customWidth="1"/>
    <col min="8463" max="8465" width="10.83203125" style="272" bestFit="1" customWidth="1"/>
    <col min="8466" max="8703" width="9.33203125" style="272"/>
    <col min="8704" max="8704" width="1.33203125" style="272" customWidth="1"/>
    <col min="8705" max="8705" width="2.1640625" style="272" customWidth="1"/>
    <col min="8706" max="8707" width="9.33203125" style="272"/>
    <col min="8708" max="8708" width="13.6640625" style="272" customWidth="1"/>
    <col min="8709" max="8709" width="16.5" style="272" bestFit="1" customWidth="1"/>
    <col min="8710" max="8710" width="15.83203125" style="272" customWidth="1"/>
    <col min="8711" max="8711" width="12.83203125" style="272" bestFit="1" customWidth="1"/>
    <col min="8712" max="8712" width="1.1640625" style="272" customWidth="1"/>
    <col min="8713" max="8713" width="18.33203125" style="272" customWidth="1"/>
    <col min="8714" max="8714" width="18" style="272" customWidth="1"/>
    <col min="8715" max="8715" width="14" style="272" customWidth="1"/>
    <col min="8716" max="8716" width="1.1640625" style="272" customWidth="1"/>
    <col min="8717" max="8717" width="9.33203125" style="272"/>
    <col min="8718" max="8718" width="14.6640625" style="272" customWidth="1"/>
    <col min="8719" max="8721" width="10.83203125" style="272" bestFit="1" customWidth="1"/>
    <col min="8722" max="8959" width="9.33203125" style="272"/>
    <col min="8960" max="8960" width="1.33203125" style="272" customWidth="1"/>
    <col min="8961" max="8961" width="2.1640625" style="272" customWidth="1"/>
    <col min="8962" max="8963" width="9.33203125" style="272"/>
    <col min="8964" max="8964" width="13.6640625" style="272" customWidth="1"/>
    <col min="8965" max="8965" width="16.5" style="272" bestFit="1" customWidth="1"/>
    <col min="8966" max="8966" width="15.83203125" style="272" customWidth="1"/>
    <col min="8967" max="8967" width="12.83203125" style="272" bestFit="1" customWidth="1"/>
    <col min="8968" max="8968" width="1.1640625" style="272" customWidth="1"/>
    <col min="8969" max="8969" width="18.33203125" style="272" customWidth="1"/>
    <col min="8970" max="8970" width="18" style="272" customWidth="1"/>
    <col min="8971" max="8971" width="14" style="272" customWidth="1"/>
    <col min="8972" max="8972" width="1.1640625" style="272" customWidth="1"/>
    <col min="8973" max="8973" width="9.33203125" style="272"/>
    <col min="8974" max="8974" width="14.6640625" style="272" customWidth="1"/>
    <col min="8975" max="8977" width="10.83203125" style="272" bestFit="1" customWidth="1"/>
    <col min="8978" max="9215" width="9.33203125" style="272"/>
    <col min="9216" max="9216" width="1.33203125" style="272" customWidth="1"/>
    <col min="9217" max="9217" width="2.1640625" style="272" customWidth="1"/>
    <col min="9218" max="9219" width="9.33203125" style="272"/>
    <col min="9220" max="9220" width="13.6640625" style="272" customWidth="1"/>
    <col min="9221" max="9221" width="16.5" style="272" bestFit="1" customWidth="1"/>
    <col min="9222" max="9222" width="15.83203125" style="272" customWidth="1"/>
    <col min="9223" max="9223" width="12.83203125" style="272" bestFit="1" customWidth="1"/>
    <col min="9224" max="9224" width="1.1640625" style="272" customWidth="1"/>
    <col min="9225" max="9225" width="18.33203125" style="272" customWidth="1"/>
    <col min="9226" max="9226" width="18" style="272" customWidth="1"/>
    <col min="9227" max="9227" width="14" style="272" customWidth="1"/>
    <col min="9228" max="9228" width="1.1640625" style="272" customWidth="1"/>
    <col min="9229" max="9229" width="9.33203125" style="272"/>
    <col min="9230" max="9230" width="14.6640625" style="272" customWidth="1"/>
    <col min="9231" max="9233" width="10.83203125" style="272" bestFit="1" customWidth="1"/>
    <col min="9234" max="9471" width="9.33203125" style="272"/>
    <col min="9472" max="9472" width="1.33203125" style="272" customWidth="1"/>
    <col min="9473" max="9473" width="2.1640625" style="272" customWidth="1"/>
    <col min="9474" max="9475" width="9.33203125" style="272"/>
    <col min="9476" max="9476" width="13.6640625" style="272" customWidth="1"/>
    <col min="9477" max="9477" width="16.5" style="272" bestFit="1" customWidth="1"/>
    <col min="9478" max="9478" width="15.83203125" style="272" customWidth="1"/>
    <col min="9479" max="9479" width="12.83203125" style="272" bestFit="1" customWidth="1"/>
    <col min="9480" max="9480" width="1.1640625" style="272" customWidth="1"/>
    <col min="9481" max="9481" width="18.33203125" style="272" customWidth="1"/>
    <col min="9482" max="9482" width="18" style="272" customWidth="1"/>
    <col min="9483" max="9483" width="14" style="272" customWidth="1"/>
    <col min="9484" max="9484" width="1.1640625" style="272" customWidth="1"/>
    <col min="9485" max="9485" width="9.33203125" style="272"/>
    <col min="9486" max="9486" width="14.6640625" style="272" customWidth="1"/>
    <col min="9487" max="9489" width="10.83203125" style="272" bestFit="1" customWidth="1"/>
    <col min="9490" max="9727" width="9.33203125" style="272"/>
    <col min="9728" max="9728" width="1.33203125" style="272" customWidth="1"/>
    <col min="9729" max="9729" width="2.1640625" style="272" customWidth="1"/>
    <col min="9730" max="9731" width="9.33203125" style="272"/>
    <col min="9732" max="9732" width="13.6640625" style="272" customWidth="1"/>
    <col min="9733" max="9733" width="16.5" style="272" bestFit="1" customWidth="1"/>
    <col min="9734" max="9734" width="15.83203125" style="272" customWidth="1"/>
    <col min="9735" max="9735" width="12.83203125" style="272" bestFit="1" customWidth="1"/>
    <col min="9736" max="9736" width="1.1640625" style="272" customWidth="1"/>
    <col min="9737" max="9737" width="18.33203125" style="272" customWidth="1"/>
    <col min="9738" max="9738" width="18" style="272" customWidth="1"/>
    <col min="9739" max="9739" width="14" style="272" customWidth="1"/>
    <col min="9740" max="9740" width="1.1640625" style="272" customWidth="1"/>
    <col min="9741" max="9741" width="9.33203125" style="272"/>
    <col min="9742" max="9742" width="14.6640625" style="272" customWidth="1"/>
    <col min="9743" max="9745" width="10.83203125" style="272" bestFit="1" customWidth="1"/>
    <col min="9746" max="9983" width="9.33203125" style="272"/>
    <col min="9984" max="9984" width="1.33203125" style="272" customWidth="1"/>
    <col min="9985" max="9985" width="2.1640625" style="272" customWidth="1"/>
    <col min="9986" max="9987" width="9.33203125" style="272"/>
    <col min="9988" max="9988" width="13.6640625" style="272" customWidth="1"/>
    <col min="9989" max="9989" width="16.5" style="272" bestFit="1" customWidth="1"/>
    <col min="9990" max="9990" width="15.83203125" style="272" customWidth="1"/>
    <col min="9991" max="9991" width="12.83203125" style="272" bestFit="1" customWidth="1"/>
    <col min="9992" max="9992" width="1.1640625" style="272" customWidth="1"/>
    <col min="9993" max="9993" width="18.33203125" style="272" customWidth="1"/>
    <col min="9994" max="9994" width="18" style="272" customWidth="1"/>
    <col min="9995" max="9995" width="14" style="272" customWidth="1"/>
    <col min="9996" max="9996" width="1.1640625" style="272" customWidth="1"/>
    <col min="9997" max="9997" width="9.33203125" style="272"/>
    <col min="9998" max="9998" width="14.6640625" style="272" customWidth="1"/>
    <col min="9999" max="10001" width="10.83203125" style="272" bestFit="1" customWidth="1"/>
    <col min="10002" max="10239" width="9.33203125" style="272"/>
    <col min="10240" max="10240" width="1.33203125" style="272" customWidth="1"/>
    <col min="10241" max="10241" width="2.1640625" style="272" customWidth="1"/>
    <col min="10242" max="10243" width="9.33203125" style="272"/>
    <col min="10244" max="10244" width="13.6640625" style="272" customWidth="1"/>
    <col min="10245" max="10245" width="16.5" style="272" bestFit="1" customWidth="1"/>
    <col min="10246" max="10246" width="15.83203125" style="272" customWidth="1"/>
    <col min="10247" max="10247" width="12.83203125" style="272" bestFit="1" customWidth="1"/>
    <col min="10248" max="10248" width="1.1640625" style="272" customWidth="1"/>
    <col min="10249" max="10249" width="18.33203125" style="272" customWidth="1"/>
    <col min="10250" max="10250" width="18" style="272" customWidth="1"/>
    <col min="10251" max="10251" width="14" style="272" customWidth="1"/>
    <col min="10252" max="10252" width="1.1640625" style="272" customWidth="1"/>
    <col min="10253" max="10253" width="9.33203125" style="272"/>
    <col min="10254" max="10254" width="14.6640625" style="272" customWidth="1"/>
    <col min="10255" max="10257" width="10.83203125" style="272" bestFit="1" customWidth="1"/>
    <col min="10258" max="10495" width="9.33203125" style="272"/>
    <col min="10496" max="10496" width="1.33203125" style="272" customWidth="1"/>
    <col min="10497" max="10497" width="2.1640625" style="272" customWidth="1"/>
    <col min="10498" max="10499" width="9.33203125" style="272"/>
    <col min="10500" max="10500" width="13.6640625" style="272" customWidth="1"/>
    <col min="10501" max="10501" width="16.5" style="272" bestFit="1" customWidth="1"/>
    <col min="10502" max="10502" width="15.83203125" style="272" customWidth="1"/>
    <col min="10503" max="10503" width="12.83203125" style="272" bestFit="1" customWidth="1"/>
    <col min="10504" max="10504" width="1.1640625" style="272" customWidth="1"/>
    <col min="10505" max="10505" width="18.33203125" style="272" customWidth="1"/>
    <col min="10506" max="10506" width="18" style="272" customWidth="1"/>
    <col min="10507" max="10507" width="14" style="272" customWidth="1"/>
    <col min="10508" max="10508" width="1.1640625" style="272" customWidth="1"/>
    <col min="10509" max="10509" width="9.33203125" style="272"/>
    <col min="10510" max="10510" width="14.6640625" style="272" customWidth="1"/>
    <col min="10511" max="10513" width="10.83203125" style="272" bestFit="1" customWidth="1"/>
    <col min="10514" max="10751" width="9.33203125" style="272"/>
    <col min="10752" max="10752" width="1.33203125" style="272" customWidth="1"/>
    <col min="10753" max="10753" width="2.1640625" style="272" customWidth="1"/>
    <col min="10754" max="10755" width="9.33203125" style="272"/>
    <col min="10756" max="10756" width="13.6640625" style="272" customWidth="1"/>
    <col min="10757" max="10757" width="16.5" style="272" bestFit="1" customWidth="1"/>
    <col min="10758" max="10758" width="15.83203125" style="272" customWidth="1"/>
    <col min="10759" max="10759" width="12.83203125" style="272" bestFit="1" customWidth="1"/>
    <col min="10760" max="10760" width="1.1640625" style="272" customWidth="1"/>
    <col min="10761" max="10761" width="18.33203125" style="272" customWidth="1"/>
    <col min="10762" max="10762" width="18" style="272" customWidth="1"/>
    <col min="10763" max="10763" width="14" style="272" customWidth="1"/>
    <col min="10764" max="10764" width="1.1640625" style="272" customWidth="1"/>
    <col min="10765" max="10765" width="9.33203125" style="272"/>
    <col min="10766" max="10766" width="14.6640625" style="272" customWidth="1"/>
    <col min="10767" max="10769" width="10.83203125" style="272" bestFit="1" customWidth="1"/>
    <col min="10770" max="11007" width="9.33203125" style="272"/>
    <col min="11008" max="11008" width="1.33203125" style="272" customWidth="1"/>
    <col min="11009" max="11009" width="2.1640625" style="272" customWidth="1"/>
    <col min="11010" max="11011" width="9.33203125" style="272"/>
    <col min="11012" max="11012" width="13.6640625" style="272" customWidth="1"/>
    <col min="11013" max="11013" width="16.5" style="272" bestFit="1" customWidth="1"/>
    <col min="11014" max="11014" width="15.83203125" style="272" customWidth="1"/>
    <col min="11015" max="11015" width="12.83203125" style="272" bestFit="1" customWidth="1"/>
    <col min="11016" max="11016" width="1.1640625" style="272" customWidth="1"/>
    <col min="11017" max="11017" width="18.33203125" style="272" customWidth="1"/>
    <col min="11018" max="11018" width="18" style="272" customWidth="1"/>
    <col min="11019" max="11019" width="14" style="272" customWidth="1"/>
    <col min="11020" max="11020" width="1.1640625" style="272" customWidth="1"/>
    <col min="11021" max="11021" width="9.33203125" style="272"/>
    <col min="11022" max="11022" width="14.6640625" style="272" customWidth="1"/>
    <col min="11023" max="11025" width="10.83203125" style="272" bestFit="1" customWidth="1"/>
    <col min="11026" max="11263" width="9.33203125" style="272"/>
    <col min="11264" max="11264" width="1.33203125" style="272" customWidth="1"/>
    <col min="11265" max="11265" width="2.1640625" style="272" customWidth="1"/>
    <col min="11266" max="11267" width="9.33203125" style="272"/>
    <col min="11268" max="11268" width="13.6640625" style="272" customWidth="1"/>
    <col min="11269" max="11269" width="16.5" style="272" bestFit="1" customWidth="1"/>
    <col min="11270" max="11270" width="15.83203125" style="272" customWidth="1"/>
    <col min="11271" max="11271" width="12.83203125" style="272" bestFit="1" customWidth="1"/>
    <col min="11272" max="11272" width="1.1640625" style="272" customWidth="1"/>
    <col min="11273" max="11273" width="18.33203125" style="272" customWidth="1"/>
    <col min="11274" max="11274" width="18" style="272" customWidth="1"/>
    <col min="11275" max="11275" width="14" style="272" customWidth="1"/>
    <col min="11276" max="11276" width="1.1640625" style="272" customWidth="1"/>
    <col min="11277" max="11277" width="9.33203125" style="272"/>
    <col min="11278" max="11278" width="14.6640625" style="272" customWidth="1"/>
    <col min="11279" max="11281" width="10.83203125" style="272" bestFit="1" customWidth="1"/>
    <col min="11282" max="11519" width="9.33203125" style="272"/>
    <col min="11520" max="11520" width="1.33203125" style="272" customWidth="1"/>
    <col min="11521" max="11521" width="2.1640625" style="272" customWidth="1"/>
    <col min="11522" max="11523" width="9.33203125" style="272"/>
    <col min="11524" max="11524" width="13.6640625" style="272" customWidth="1"/>
    <col min="11525" max="11525" width="16.5" style="272" bestFit="1" customWidth="1"/>
    <col min="11526" max="11526" width="15.83203125" style="272" customWidth="1"/>
    <col min="11527" max="11527" width="12.83203125" style="272" bestFit="1" customWidth="1"/>
    <col min="11528" max="11528" width="1.1640625" style="272" customWidth="1"/>
    <col min="11529" max="11529" width="18.33203125" style="272" customWidth="1"/>
    <col min="11530" max="11530" width="18" style="272" customWidth="1"/>
    <col min="11531" max="11531" width="14" style="272" customWidth="1"/>
    <col min="11532" max="11532" width="1.1640625" style="272" customWidth="1"/>
    <col min="11533" max="11533" width="9.33203125" style="272"/>
    <col min="11534" max="11534" width="14.6640625" style="272" customWidth="1"/>
    <col min="11535" max="11537" width="10.83203125" style="272" bestFit="1" customWidth="1"/>
    <col min="11538" max="11775" width="9.33203125" style="272"/>
    <col min="11776" max="11776" width="1.33203125" style="272" customWidth="1"/>
    <col min="11777" max="11777" width="2.1640625" style="272" customWidth="1"/>
    <col min="11778" max="11779" width="9.33203125" style="272"/>
    <col min="11780" max="11780" width="13.6640625" style="272" customWidth="1"/>
    <col min="11781" max="11781" width="16.5" style="272" bestFit="1" customWidth="1"/>
    <col min="11782" max="11782" width="15.83203125" style="272" customWidth="1"/>
    <col min="11783" max="11783" width="12.83203125" style="272" bestFit="1" customWidth="1"/>
    <col min="11784" max="11784" width="1.1640625" style="272" customWidth="1"/>
    <col min="11785" max="11785" width="18.33203125" style="272" customWidth="1"/>
    <col min="11786" max="11786" width="18" style="272" customWidth="1"/>
    <col min="11787" max="11787" width="14" style="272" customWidth="1"/>
    <col min="11788" max="11788" width="1.1640625" style="272" customWidth="1"/>
    <col min="11789" max="11789" width="9.33203125" style="272"/>
    <col min="11790" max="11790" width="14.6640625" style="272" customWidth="1"/>
    <col min="11791" max="11793" width="10.83203125" style="272" bestFit="1" customWidth="1"/>
    <col min="11794" max="12031" width="9.33203125" style="272"/>
    <col min="12032" max="12032" width="1.33203125" style="272" customWidth="1"/>
    <col min="12033" max="12033" width="2.1640625" style="272" customWidth="1"/>
    <col min="12034" max="12035" width="9.33203125" style="272"/>
    <col min="12036" max="12036" width="13.6640625" style="272" customWidth="1"/>
    <col min="12037" max="12037" width="16.5" style="272" bestFit="1" customWidth="1"/>
    <col min="12038" max="12038" width="15.83203125" style="272" customWidth="1"/>
    <col min="12039" max="12039" width="12.83203125" style="272" bestFit="1" customWidth="1"/>
    <col min="12040" max="12040" width="1.1640625" style="272" customWidth="1"/>
    <col min="12041" max="12041" width="18.33203125" style="272" customWidth="1"/>
    <col min="12042" max="12042" width="18" style="272" customWidth="1"/>
    <col min="12043" max="12043" width="14" style="272" customWidth="1"/>
    <col min="12044" max="12044" width="1.1640625" style="272" customWidth="1"/>
    <col min="12045" max="12045" width="9.33203125" style="272"/>
    <col min="12046" max="12046" width="14.6640625" style="272" customWidth="1"/>
    <col min="12047" max="12049" width="10.83203125" style="272" bestFit="1" customWidth="1"/>
    <col min="12050" max="12287" width="9.33203125" style="272"/>
    <col min="12288" max="12288" width="1.33203125" style="272" customWidth="1"/>
    <col min="12289" max="12289" width="2.1640625" style="272" customWidth="1"/>
    <col min="12290" max="12291" width="9.33203125" style="272"/>
    <col min="12292" max="12292" width="13.6640625" style="272" customWidth="1"/>
    <col min="12293" max="12293" width="16.5" style="272" bestFit="1" customWidth="1"/>
    <col min="12294" max="12294" width="15.83203125" style="272" customWidth="1"/>
    <col min="12295" max="12295" width="12.83203125" style="272" bestFit="1" customWidth="1"/>
    <col min="12296" max="12296" width="1.1640625" style="272" customWidth="1"/>
    <col min="12297" max="12297" width="18.33203125" style="272" customWidth="1"/>
    <col min="12298" max="12298" width="18" style="272" customWidth="1"/>
    <col min="12299" max="12299" width="14" style="272" customWidth="1"/>
    <col min="12300" max="12300" width="1.1640625" style="272" customWidth="1"/>
    <col min="12301" max="12301" width="9.33203125" style="272"/>
    <col min="12302" max="12302" width="14.6640625" style="272" customWidth="1"/>
    <col min="12303" max="12305" width="10.83203125" style="272" bestFit="1" customWidth="1"/>
    <col min="12306" max="12543" width="9.33203125" style="272"/>
    <col min="12544" max="12544" width="1.33203125" style="272" customWidth="1"/>
    <col min="12545" max="12545" width="2.1640625" style="272" customWidth="1"/>
    <col min="12546" max="12547" width="9.33203125" style="272"/>
    <col min="12548" max="12548" width="13.6640625" style="272" customWidth="1"/>
    <col min="12549" max="12549" width="16.5" style="272" bestFit="1" customWidth="1"/>
    <col min="12550" max="12550" width="15.83203125" style="272" customWidth="1"/>
    <col min="12551" max="12551" width="12.83203125" style="272" bestFit="1" customWidth="1"/>
    <col min="12552" max="12552" width="1.1640625" style="272" customWidth="1"/>
    <col min="12553" max="12553" width="18.33203125" style="272" customWidth="1"/>
    <col min="12554" max="12554" width="18" style="272" customWidth="1"/>
    <col min="12555" max="12555" width="14" style="272" customWidth="1"/>
    <col min="12556" max="12556" width="1.1640625" style="272" customWidth="1"/>
    <col min="12557" max="12557" width="9.33203125" style="272"/>
    <col min="12558" max="12558" width="14.6640625" style="272" customWidth="1"/>
    <col min="12559" max="12561" width="10.83203125" style="272" bestFit="1" customWidth="1"/>
    <col min="12562" max="12799" width="9.33203125" style="272"/>
    <col min="12800" max="12800" width="1.33203125" style="272" customWidth="1"/>
    <col min="12801" max="12801" width="2.1640625" style="272" customWidth="1"/>
    <col min="12802" max="12803" width="9.33203125" style="272"/>
    <col min="12804" max="12804" width="13.6640625" style="272" customWidth="1"/>
    <col min="12805" max="12805" width="16.5" style="272" bestFit="1" customWidth="1"/>
    <col min="12806" max="12806" width="15.83203125" style="272" customWidth="1"/>
    <col min="12807" max="12807" width="12.83203125" style="272" bestFit="1" customWidth="1"/>
    <col min="12808" max="12808" width="1.1640625" style="272" customWidth="1"/>
    <col min="12809" max="12809" width="18.33203125" style="272" customWidth="1"/>
    <col min="12810" max="12810" width="18" style="272" customWidth="1"/>
    <col min="12811" max="12811" width="14" style="272" customWidth="1"/>
    <col min="12812" max="12812" width="1.1640625" style="272" customWidth="1"/>
    <col min="12813" max="12813" width="9.33203125" style="272"/>
    <col min="12814" max="12814" width="14.6640625" style="272" customWidth="1"/>
    <col min="12815" max="12817" width="10.83203125" style="272" bestFit="1" customWidth="1"/>
    <col min="12818" max="13055" width="9.33203125" style="272"/>
    <col min="13056" max="13056" width="1.33203125" style="272" customWidth="1"/>
    <col min="13057" max="13057" width="2.1640625" style="272" customWidth="1"/>
    <col min="13058" max="13059" width="9.33203125" style="272"/>
    <col min="13060" max="13060" width="13.6640625" style="272" customWidth="1"/>
    <col min="13061" max="13061" width="16.5" style="272" bestFit="1" customWidth="1"/>
    <col min="13062" max="13062" width="15.83203125" style="272" customWidth="1"/>
    <col min="13063" max="13063" width="12.83203125" style="272" bestFit="1" customWidth="1"/>
    <col min="13064" max="13064" width="1.1640625" style="272" customWidth="1"/>
    <col min="13065" max="13065" width="18.33203125" style="272" customWidth="1"/>
    <col min="13066" max="13066" width="18" style="272" customWidth="1"/>
    <col min="13067" max="13067" width="14" style="272" customWidth="1"/>
    <col min="13068" max="13068" width="1.1640625" style="272" customWidth="1"/>
    <col min="13069" max="13069" width="9.33203125" style="272"/>
    <col min="13070" max="13070" width="14.6640625" style="272" customWidth="1"/>
    <col min="13071" max="13073" width="10.83203125" style="272" bestFit="1" customWidth="1"/>
    <col min="13074" max="13311" width="9.33203125" style="272"/>
    <col min="13312" max="13312" width="1.33203125" style="272" customWidth="1"/>
    <col min="13313" max="13313" width="2.1640625" style="272" customWidth="1"/>
    <col min="13314" max="13315" width="9.33203125" style="272"/>
    <col min="13316" max="13316" width="13.6640625" style="272" customWidth="1"/>
    <col min="13317" max="13317" width="16.5" style="272" bestFit="1" customWidth="1"/>
    <col min="13318" max="13318" width="15.83203125" style="272" customWidth="1"/>
    <col min="13319" max="13319" width="12.83203125" style="272" bestFit="1" customWidth="1"/>
    <col min="13320" max="13320" width="1.1640625" style="272" customWidth="1"/>
    <col min="13321" max="13321" width="18.33203125" style="272" customWidth="1"/>
    <col min="13322" max="13322" width="18" style="272" customWidth="1"/>
    <col min="13323" max="13323" width="14" style="272" customWidth="1"/>
    <col min="13324" max="13324" width="1.1640625" style="272" customWidth="1"/>
    <col min="13325" max="13325" width="9.33203125" style="272"/>
    <col min="13326" max="13326" width="14.6640625" style="272" customWidth="1"/>
    <col min="13327" max="13329" width="10.83203125" style="272" bestFit="1" customWidth="1"/>
    <col min="13330" max="13567" width="9.33203125" style="272"/>
    <col min="13568" max="13568" width="1.33203125" style="272" customWidth="1"/>
    <col min="13569" max="13569" width="2.1640625" style="272" customWidth="1"/>
    <col min="13570" max="13571" width="9.33203125" style="272"/>
    <col min="13572" max="13572" width="13.6640625" style="272" customWidth="1"/>
    <col min="13573" max="13573" width="16.5" style="272" bestFit="1" customWidth="1"/>
    <col min="13574" max="13574" width="15.83203125" style="272" customWidth="1"/>
    <col min="13575" max="13575" width="12.83203125" style="272" bestFit="1" customWidth="1"/>
    <col min="13576" max="13576" width="1.1640625" style="272" customWidth="1"/>
    <col min="13577" max="13577" width="18.33203125" style="272" customWidth="1"/>
    <col min="13578" max="13578" width="18" style="272" customWidth="1"/>
    <col min="13579" max="13579" width="14" style="272" customWidth="1"/>
    <col min="13580" max="13580" width="1.1640625" style="272" customWidth="1"/>
    <col min="13581" max="13581" width="9.33203125" style="272"/>
    <col min="13582" max="13582" width="14.6640625" style="272" customWidth="1"/>
    <col min="13583" max="13585" width="10.83203125" style="272" bestFit="1" customWidth="1"/>
    <col min="13586" max="13823" width="9.33203125" style="272"/>
    <col min="13824" max="13824" width="1.33203125" style="272" customWidth="1"/>
    <col min="13825" max="13825" width="2.1640625" style="272" customWidth="1"/>
    <col min="13826" max="13827" width="9.33203125" style="272"/>
    <col min="13828" max="13828" width="13.6640625" style="272" customWidth="1"/>
    <col min="13829" max="13829" width="16.5" style="272" bestFit="1" customWidth="1"/>
    <col min="13830" max="13830" width="15.83203125" style="272" customWidth="1"/>
    <col min="13831" max="13831" width="12.83203125" style="272" bestFit="1" customWidth="1"/>
    <col min="13832" max="13832" width="1.1640625" style="272" customWidth="1"/>
    <col min="13833" max="13833" width="18.33203125" style="272" customWidth="1"/>
    <col min="13834" max="13834" width="18" style="272" customWidth="1"/>
    <col min="13835" max="13835" width="14" style="272" customWidth="1"/>
    <col min="13836" max="13836" width="1.1640625" style="272" customWidth="1"/>
    <col min="13837" max="13837" width="9.33203125" style="272"/>
    <col min="13838" max="13838" width="14.6640625" style="272" customWidth="1"/>
    <col min="13839" max="13841" width="10.83203125" style="272" bestFit="1" customWidth="1"/>
    <col min="13842" max="14079" width="9.33203125" style="272"/>
    <col min="14080" max="14080" width="1.33203125" style="272" customWidth="1"/>
    <col min="14081" max="14081" width="2.1640625" style="272" customWidth="1"/>
    <col min="14082" max="14083" width="9.33203125" style="272"/>
    <col min="14084" max="14084" width="13.6640625" style="272" customWidth="1"/>
    <col min="14085" max="14085" width="16.5" style="272" bestFit="1" customWidth="1"/>
    <col min="14086" max="14086" width="15.83203125" style="272" customWidth="1"/>
    <col min="14087" max="14087" width="12.83203125" style="272" bestFit="1" customWidth="1"/>
    <col min="14088" max="14088" width="1.1640625" style="272" customWidth="1"/>
    <col min="14089" max="14089" width="18.33203125" style="272" customWidth="1"/>
    <col min="14090" max="14090" width="18" style="272" customWidth="1"/>
    <col min="14091" max="14091" width="14" style="272" customWidth="1"/>
    <col min="14092" max="14092" width="1.1640625" style="272" customWidth="1"/>
    <col min="14093" max="14093" width="9.33203125" style="272"/>
    <col min="14094" max="14094" width="14.6640625" style="272" customWidth="1"/>
    <col min="14095" max="14097" width="10.83203125" style="272" bestFit="1" customWidth="1"/>
    <col min="14098" max="14335" width="9.33203125" style="272"/>
    <col min="14336" max="14336" width="1.33203125" style="272" customWidth="1"/>
    <col min="14337" max="14337" width="2.1640625" style="272" customWidth="1"/>
    <col min="14338" max="14339" width="9.33203125" style="272"/>
    <col min="14340" max="14340" width="13.6640625" style="272" customWidth="1"/>
    <col min="14341" max="14341" width="16.5" style="272" bestFit="1" customWidth="1"/>
    <col min="14342" max="14342" width="15.83203125" style="272" customWidth="1"/>
    <col min="14343" max="14343" width="12.83203125" style="272" bestFit="1" customWidth="1"/>
    <col min="14344" max="14344" width="1.1640625" style="272" customWidth="1"/>
    <col min="14345" max="14345" width="18.33203125" style="272" customWidth="1"/>
    <col min="14346" max="14346" width="18" style="272" customWidth="1"/>
    <col min="14347" max="14347" width="14" style="272" customWidth="1"/>
    <col min="14348" max="14348" width="1.1640625" style="272" customWidth="1"/>
    <col min="14349" max="14349" width="9.33203125" style="272"/>
    <col min="14350" max="14350" width="14.6640625" style="272" customWidth="1"/>
    <col min="14351" max="14353" width="10.83203125" style="272" bestFit="1" customWidth="1"/>
    <col min="14354" max="14591" width="9.33203125" style="272"/>
    <col min="14592" max="14592" width="1.33203125" style="272" customWidth="1"/>
    <col min="14593" max="14593" width="2.1640625" style="272" customWidth="1"/>
    <col min="14594" max="14595" width="9.33203125" style="272"/>
    <col min="14596" max="14596" width="13.6640625" style="272" customWidth="1"/>
    <col min="14597" max="14597" width="16.5" style="272" bestFit="1" customWidth="1"/>
    <col min="14598" max="14598" width="15.83203125" style="272" customWidth="1"/>
    <col min="14599" max="14599" width="12.83203125" style="272" bestFit="1" customWidth="1"/>
    <col min="14600" max="14600" width="1.1640625" style="272" customWidth="1"/>
    <col min="14601" max="14601" width="18.33203125" style="272" customWidth="1"/>
    <col min="14602" max="14602" width="18" style="272" customWidth="1"/>
    <col min="14603" max="14603" width="14" style="272" customWidth="1"/>
    <col min="14604" max="14604" width="1.1640625" style="272" customWidth="1"/>
    <col min="14605" max="14605" width="9.33203125" style="272"/>
    <col min="14606" max="14606" width="14.6640625" style="272" customWidth="1"/>
    <col min="14607" max="14609" width="10.83203125" style="272" bestFit="1" customWidth="1"/>
    <col min="14610" max="14847" width="9.33203125" style="272"/>
    <col min="14848" max="14848" width="1.33203125" style="272" customWidth="1"/>
    <col min="14849" max="14849" width="2.1640625" style="272" customWidth="1"/>
    <col min="14850" max="14851" width="9.33203125" style="272"/>
    <col min="14852" max="14852" width="13.6640625" style="272" customWidth="1"/>
    <col min="14853" max="14853" width="16.5" style="272" bestFit="1" customWidth="1"/>
    <col min="14854" max="14854" width="15.83203125" style="272" customWidth="1"/>
    <col min="14855" max="14855" width="12.83203125" style="272" bestFit="1" customWidth="1"/>
    <col min="14856" max="14856" width="1.1640625" style="272" customWidth="1"/>
    <col min="14857" max="14857" width="18.33203125" style="272" customWidth="1"/>
    <col min="14858" max="14858" width="18" style="272" customWidth="1"/>
    <col min="14859" max="14859" width="14" style="272" customWidth="1"/>
    <col min="14860" max="14860" width="1.1640625" style="272" customWidth="1"/>
    <col min="14861" max="14861" width="9.33203125" style="272"/>
    <col min="14862" max="14862" width="14.6640625" style="272" customWidth="1"/>
    <col min="14863" max="14865" width="10.83203125" style="272" bestFit="1" customWidth="1"/>
    <col min="14866" max="15103" width="9.33203125" style="272"/>
    <col min="15104" max="15104" width="1.33203125" style="272" customWidth="1"/>
    <col min="15105" max="15105" width="2.1640625" style="272" customWidth="1"/>
    <col min="15106" max="15107" width="9.33203125" style="272"/>
    <col min="15108" max="15108" width="13.6640625" style="272" customWidth="1"/>
    <col min="15109" max="15109" width="16.5" style="272" bestFit="1" customWidth="1"/>
    <col min="15110" max="15110" width="15.83203125" style="272" customWidth="1"/>
    <col min="15111" max="15111" width="12.83203125" style="272" bestFit="1" customWidth="1"/>
    <col min="15112" max="15112" width="1.1640625" style="272" customWidth="1"/>
    <col min="15113" max="15113" width="18.33203125" style="272" customWidth="1"/>
    <col min="15114" max="15114" width="18" style="272" customWidth="1"/>
    <col min="15115" max="15115" width="14" style="272" customWidth="1"/>
    <col min="15116" max="15116" width="1.1640625" style="272" customWidth="1"/>
    <col min="15117" max="15117" width="9.33203125" style="272"/>
    <col min="15118" max="15118" width="14.6640625" style="272" customWidth="1"/>
    <col min="15119" max="15121" width="10.83203125" style="272" bestFit="1" customWidth="1"/>
    <col min="15122" max="15359" width="9.33203125" style="272"/>
    <col min="15360" max="15360" width="1.33203125" style="272" customWidth="1"/>
    <col min="15361" max="15361" width="2.1640625" style="272" customWidth="1"/>
    <col min="15362" max="15363" width="9.33203125" style="272"/>
    <col min="15364" max="15364" width="13.6640625" style="272" customWidth="1"/>
    <col min="15365" max="15365" width="16.5" style="272" bestFit="1" customWidth="1"/>
    <col min="15366" max="15366" width="15.83203125" style="272" customWidth="1"/>
    <col min="15367" max="15367" width="12.83203125" style="272" bestFit="1" customWidth="1"/>
    <col min="15368" max="15368" width="1.1640625" style="272" customWidth="1"/>
    <col min="15369" max="15369" width="18.33203125" style="272" customWidth="1"/>
    <col min="15370" max="15370" width="18" style="272" customWidth="1"/>
    <col min="15371" max="15371" width="14" style="272" customWidth="1"/>
    <col min="15372" max="15372" width="1.1640625" style="272" customWidth="1"/>
    <col min="15373" max="15373" width="9.33203125" style="272"/>
    <col min="15374" max="15374" width="14.6640625" style="272" customWidth="1"/>
    <col min="15375" max="15377" width="10.83203125" style="272" bestFit="1" customWidth="1"/>
    <col min="15378" max="15615" width="9.33203125" style="272"/>
    <col min="15616" max="15616" width="1.33203125" style="272" customWidth="1"/>
    <col min="15617" max="15617" width="2.1640625" style="272" customWidth="1"/>
    <col min="15618" max="15619" width="9.33203125" style="272"/>
    <col min="15620" max="15620" width="13.6640625" style="272" customWidth="1"/>
    <col min="15621" max="15621" width="16.5" style="272" bestFit="1" customWidth="1"/>
    <col min="15622" max="15622" width="15.83203125" style="272" customWidth="1"/>
    <col min="15623" max="15623" width="12.83203125" style="272" bestFit="1" customWidth="1"/>
    <col min="15624" max="15624" width="1.1640625" style="272" customWidth="1"/>
    <col min="15625" max="15625" width="18.33203125" style="272" customWidth="1"/>
    <col min="15626" max="15626" width="18" style="272" customWidth="1"/>
    <col min="15627" max="15627" width="14" style="272" customWidth="1"/>
    <col min="15628" max="15628" width="1.1640625" style="272" customWidth="1"/>
    <col min="15629" max="15629" width="9.33203125" style="272"/>
    <col min="15630" max="15630" width="14.6640625" style="272" customWidth="1"/>
    <col min="15631" max="15633" width="10.83203125" style="272" bestFit="1" customWidth="1"/>
    <col min="15634" max="15871" width="9.33203125" style="272"/>
    <col min="15872" max="15872" width="1.33203125" style="272" customWidth="1"/>
    <col min="15873" max="15873" width="2.1640625" style="272" customWidth="1"/>
    <col min="15874" max="15875" width="9.33203125" style="272"/>
    <col min="15876" max="15876" width="13.6640625" style="272" customWidth="1"/>
    <col min="15877" max="15877" width="16.5" style="272" bestFit="1" customWidth="1"/>
    <col min="15878" max="15878" width="15.83203125" style="272" customWidth="1"/>
    <col min="15879" max="15879" width="12.83203125" style="272" bestFit="1" customWidth="1"/>
    <col min="15880" max="15880" width="1.1640625" style="272" customWidth="1"/>
    <col min="15881" max="15881" width="18.33203125" style="272" customWidth="1"/>
    <col min="15882" max="15882" width="18" style="272" customWidth="1"/>
    <col min="15883" max="15883" width="14" style="272" customWidth="1"/>
    <col min="15884" max="15884" width="1.1640625" style="272" customWidth="1"/>
    <col min="15885" max="15885" width="9.33203125" style="272"/>
    <col min="15886" max="15886" width="14.6640625" style="272" customWidth="1"/>
    <col min="15887" max="15889" width="10.83203125" style="272" bestFit="1" customWidth="1"/>
    <col min="15890" max="16127" width="9.33203125" style="272"/>
    <col min="16128" max="16128" width="1.33203125" style="272" customWidth="1"/>
    <col min="16129" max="16129" width="2.1640625" style="272" customWidth="1"/>
    <col min="16130" max="16131" width="9.33203125" style="272"/>
    <col min="16132" max="16132" width="13.6640625" style="272" customWidth="1"/>
    <col min="16133" max="16133" width="16.5" style="272" bestFit="1" customWidth="1"/>
    <col min="16134" max="16134" width="15.83203125" style="272" customWidth="1"/>
    <col min="16135" max="16135" width="12.83203125" style="272" bestFit="1" customWidth="1"/>
    <col min="16136" max="16136" width="1.1640625" style="272" customWidth="1"/>
    <col min="16137" max="16137" width="18.33203125" style="272" customWidth="1"/>
    <col min="16138" max="16138" width="18" style="272" customWidth="1"/>
    <col min="16139" max="16139" width="14" style="272" customWidth="1"/>
    <col min="16140" max="16140" width="1.1640625" style="272" customWidth="1"/>
    <col min="16141" max="16141" width="9.33203125" style="272"/>
    <col min="16142" max="16142" width="14.6640625" style="272" customWidth="1"/>
    <col min="16143" max="16145" width="10.83203125" style="272" bestFit="1" customWidth="1"/>
    <col min="16146" max="16384" width="9.33203125" style="272"/>
  </cols>
  <sheetData>
    <row r="1" spans="3:20" x14ac:dyDescent="0.25">
      <c r="C1" s="272" t="s">
        <v>603</v>
      </c>
    </row>
    <row r="2" spans="3:20" x14ac:dyDescent="0.25">
      <c r="C2" s="272" t="s">
        <v>602</v>
      </c>
    </row>
    <row r="4" spans="3:20" ht="7.5" customHeight="1" x14ac:dyDescent="0.25"/>
    <row r="5" spans="3:20" s="280" customFormat="1" ht="14.25" customHeight="1" x14ac:dyDescent="0.25">
      <c r="C5" s="329"/>
      <c r="D5" s="328"/>
      <c r="E5" s="328"/>
      <c r="F5" s="327"/>
      <c r="G5" s="325" t="s">
        <v>601</v>
      </c>
      <c r="H5" s="325"/>
      <c r="I5" s="319" t="s">
        <v>546</v>
      </c>
      <c r="J5" s="326"/>
      <c r="K5" s="325" t="s">
        <v>600</v>
      </c>
      <c r="L5" s="325"/>
      <c r="M5" s="319" t="s">
        <v>546</v>
      </c>
      <c r="P5" s="281"/>
      <c r="Q5" s="281"/>
      <c r="R5" s="281"/>
      <c r="S5" s="281"/>
      <c r="T5" s="281"/>
    </row>
    <row r="6" spans="3:20" s="316" customFormat="1" x14ac:dyDescent="0.25">
      <c r="C6" s="324"/>
      <c r="D6" s="323"/>
      <c r="E6" s="323"/>
      <c r="F6" s="322"/>
      <c r="G6" s="320">
        <v>2020</v>
      </c>
      <c r="H6" s="320">
        <v>2021</v>
      </c>
      <c r="I6" s="319" t="s">
        <v>545</v>
      </c>
      <c r="J6" s="321"/>
      <c r="K6" s="320">
        <v>2020</v>
      </c>
      <c r="L6" s="320">
        <v>2021</v>
      </c>
      <c r="M6" s="319" t="s">
        <v>545</v>
      </c>
      <c r="P6" s="318"/>
      <c r="Q6" s="317"/>
      <c r="R6" s="317"/>
      <c r="S6" s="317"/>
      <c r="T6" s="317"/>
    </row>
    <row r="7" spans="3:20" ht="6" customHeight="1" x14ac:dyDescent="0.25">
      <c r="D7" s="289"/>
      <c r="G7" s="276"/>
      <c r="H7" s="276"/>
      <c r="K7" s="276"/>
      <c r="L7" s="276"/>
      <c r="M7" s="275"/>
      <c r="P7" s="279"/>
    </row>
    <row r="8" spans="3:20" s="280" customFormat="1" x14ac:dyDescent="0.25">
      <c r="C8" s="280" t="s">
        <v>599</v>
      </c>
      <c r="I8" s="351"/>
      <c r="M8" s="316"/>
      <c r="P8" s="281"/>
      <c r="Q8" s="281"/>
      <c r="R8" s="281"/>
      <c r="S8" s="281"/>
      <c r="T8" s="281"/>
    </row>
    <row r="9" spans="3:20" x14ac:dyDescent="0.25">
      <c r="D9" s="311" t="s">
        <v>598</v>
      </c>
      <c r="G9" s="278">
        <f>+'[1]REv Summary'!X7</f>
        <v>64919.494960000004</v>
      </c>
      <c r="H9" s="278">
        <f>+'[1]REv Summary'!Y7</f>
        <v>86602.055919999999</v>
      </c>
      <c r="I9" s="305">
        <f>(H9-G9)/G9</f>
        <v>0.33399152247502317</v>
      </c>
      <c r="K9" s="278">
        <f>+'[1]REv Summary'!Q103</f>
        <v>814326.89224000007</v>
      </c>
      <c r="L9" s="278">
        <f>+'[1]REv Summary'!Q7</f>
        <v>808844.22995000007</v>
      </c>
      <c r="M9" s="305">
        <f>(L9-K9)/K9</f>
        <v>-6.732753568924439E-3</v>
      </c>
      <c r="P9" s="279"/>
      <c r="S9" s="282"/>
    </row>
    <row r="10" spans="3:20" x14ac:dyDescent="0.25">
      <c r="D10" s="311" t="s">
        <v>597</v>
      </c>
      <c r="G10" s="278">
        <f>+'[1]REv Summary'!X8</f>
        <v>47317.316740000002</v>
      </c>
      <c r="H10" s="278">
        <f>+'[1]REv Summary'!Y8</f>
        <v>57930.202590000001</v>
      </c>
      <c r="I10" s="305">
        <f>(H10-G10)/G10</f>
        <v>0.22429179381231326</v>
      </c>
      <c r="K10" s="278">
        <f>+'[1]REv Summary'!Q104</f>
        <v>541465.54727719992</v>
      </c>
      <c r="L10" s="278">
        <f>+'[1]REv Summary'!Q8</f>
        <v>574825.4408199999</v>
      </c>
      <c r="M10" s="305">
        <f>(L10-K10)/K10</f>
        <v>6.1610371538046521E-2</v>
      </c>
      <c r="P10" s="279"/>
      <c r="S10" s="282"/>
    </row>
    <row r="11" spans="3:20" x14ac:dyDescent="0.25">
      <c r="D11" s="289" t="s">
        <v>105</v>
      </c>
      <c r="G11" s="300">
        <f>SUM(G9:G10)</f>
        <v>112236.81170000001</v>
      </c>
      <c r="H11" s="300">
        <f>SUM(H9:H10)</f>
        <v>144532.25851000001</v>
      </c>
      <c r="I11" s="299">
        <f>(H11-G11)/G11</f>
        <v>0.28774380099394792</v>
      </c>
      <c r="J11" s="273"/>
      <c r="K11" s="300">
        <f>SUM(K9:K10)</f>
        <v>1355792.4395172</v>
      </c>
      <c r="L11" s="300">
        <f>SUM(L9:L10)</f>
        <v>1383669.67077</v>
      </c>
      <c r="M11" s="299">
        <f>(L11-K11)/K11</f>
        <v>2.0561577451137805E-2</v>
      </c>
      <c r="P11" s="283"/>
      <c r="S11" s="282"/>
    </row>
    <row r="12" spans="3:20" ht="6" customHeight="1" x14ac:dyDescent="0.25">
      <c r="D12" s="289"/>
      <c r="G12" s="346"/>
      <c r="H12" s="346"/>
      <c r="I12" s="344"/>
      <c r="J12" s="273"/>
      <c r="K12" s="346"/>
      <c r="L12" s="346"/>
      <c r="M12" s="344"/>
      <c r="P12" s="279"/>
      <c r="S12" s="282"/>
    </row>
    <row r="13" spans="3:20" x14ac:dyDescent="0.25">
      <c r="C13" s="289" t="s">
        <v>596</v>
      </c>
      <c r="G13" s="346"/>
      <c r="H13" s="346"/>
      <c r="I13" s="344"/>
      <c r="J13" s="273"/>
      <c r="K13" s="346"/>
      <c r="L13" s="346"/>
      <c r="M13" s="344"/>
      <c r="P13" s="279"/>
      <c r="S13" s="282"/>
    </row>
    <row r="14" spans="3:20" x14ac:dyDescent="0.25">
      <c r="D14" s="311" t="s">
        <v>595</v>
      </c>
      <c r="G14" s="346">
        <f>+'[1]REv Summary'!X12</f>
        <v>5822.6361799999804</v>
      </c>
      <c r="H14" s="346">
        <f>+'[1]REv Summary'!Y12</f>
        <v>7968.37193999998</v>
      </c>
      <c r="I14" s="344">
        <f>(H14-G14)/G14</f>
        <v>0.36851620016554199</v>
      </c>
      <c r="J14" s="273"/>
      <c r="K14" s="346">
        <f>+'[1]REv Summary'!Q108</f>
        <v>75309.857799999911</v>
      </c>
      <c r="L14" s="346">
        <f>+'[1]REv Summary'!Q12</f>
        <v>75175.188329999844</v>
      </c>
      <c r="M14" s="344">
        <f>(L14-K14)/K14</f>
        <v>-1.7882050761230672E-3</v>
      </c>
      <c r="P14" s="279"/>
      <c r="S14" s="282"/>
    </row>
    <row r="15" spans="3:20" x14ac:dyDescent="0.25">
      <c r="D15" s="311" t="s">
        <v>594</v>
      </c>
      <c r="G15" s="346">
        <f>+'[1]REv Summary'!X13</f>
        <v>0</v>
      </c>
      <c r="H15" s="346">
        <f>+'[1]REv Summary'!Y13</f>
        <v>0</v>
      </c>
      <c r="I15" s="344">
        <v>0</v>
      </c>
      <c r="J15" s="273"/>
      <c r="K15" s="346">
        <f>+'[1]REv Summary'!Q109</f>
        <v>0</v>
      </c>
      <c r="L15" s="346">
        <f>+'[1]REv Summary'!Q13</f>
        <v>0</v>
      </c>
      <c r="M15" s="344">
        <v>0</v>
      </c>
      <c r="P15" s="279"/>
      <c r="S15" s="282"/>
    </row>
    <row r="16" spans="3:20" x14ac:dyDescent="0.25">
      <c r="D16" s="311" t="s">
        <v>593</v>
      </c>
      <c r="G16" s="345">
        <f>+'[1]REv Summary'!X14</f>
        <v>0</v>
      </c>
      <c r="H16" s="345">
        <f>+'[1]REv Summary'!Y14</f>
        <v>0</v>
      </c>
      <c r="I16" s="350">
        <v>0</v>
      </c>
      <c r="J16" s="273"/>
      <c r="K16" s="345">
        <f>+'[1]REv Summary'!Q110</f>
        <v>0</v>
      </c>
      <c r="L16" s="345">
        <f>+'[1]REv Summary'!Q14</f>
        <v>0</v>
      </c>
      <c r="M16" s="350">
        <v>0</v>
      </c>
      <c r="P16" s="279"/>
      <c r="S16" s="282"/>
    </row>
    <row r="17" spans="3:19" x14ac:dyDescent="0.25">
      <c r="D17" s="289" t="s">
        <v>105</v>
      </c>
      <c r="G17" s="339">
        <f>SUM(G14:G16)</f>
        <v>5822.6361799999804</v>
      </c>
      <c r="H17" s="339">
        <f>SUM(H14:H16)</f>
        <v>7968.37193999998</v>
      </c>
      <c r="I17" s="340">
        <f>(H17-G17)/G17</f>
        <v>0.36851620016554199</v>
      </c>
      <c r="J17" s="273"/>
      <c r="K17" s="339">
        <f>SUM(K14:K16)</f>
        <v>75309.857799999911</v>
      </c>
      <c r="L17" s="339">
        <f>SUM(L14:L16)</f>
        <v>75175.188329999844</v>
      </c>
      <c r="M17" s="340">
        <f>(L17-K17)/K17</f>
        <v>-1.7882050761230672E-3</v>
      </c>
      <c r="P17" s="283"/>
      <c r="S17" s="282"/>
    </row>
    <row r="18" spans="3:19" x14ac:dyDescent="0.25">
      <c r="G18" s="278"/>
      <c r="H18" s="278"/>
      <c r="I18" s="297"/>
      <c r="J18" s="273"/>
      <c r="K18" s="278"/>
      <c r="L18" s="278"/>
      <c r="M18" s="297"/>
      <c r="P18" s="279"/>
      <c r="S18" s="282"/>
    </row>
    <row r="19" spans="3:19" x14ac:dyDescent="0.25">
      <c r="C19" s="289" t="s">
        <v>592</v>
      </c>
      <c r="D19" s="289"/>
      <c r="G19" s="278"/>
      <c r="H19" s="278"/>
      <c r="I19" s="297"/>
      <c r="J19" s="273"/>
      <c r="K19" s="278"/>
      <c r="L19" s="278"/>
      <c r="M19" s="297"/>
      <c r="P19" s="279"/>
      <c r="S19" s="282"/>
    </row>
    <row r="20" spans="3:19" x14ac:dyDescent="0.25">
      <c r="D20" s="311" t="s">
        <v>591</v>
      </c>
      <c r="G20" s="278">
        <f>+'[1]REv Summary'!X20</f>
        <v>12095.706739999998</v>
      </c>
      <c r="H20" s="278">
        <f>+'[1]REv Summary'!Y20</f>
        <v>12705.92013</v>
      </c>
      <c r="I20" s="305">
        <f>(H20-G20)/G20</f>
        <v>5.0448758647731795E-2</v>
      </c>
      <c r="J20" s="273"/>
      <c r="K20" s="278">
        <f>+'[1]REv Summary'!Q116</f>
        <v>173389.94318643687</v>
      </c>
      <c r="L20" s="278">
        <f>+'[1]REv Summary'!Q20</f>
        <v>164635.57456390004</v>
      </c>
      <c r="M20" s="305">
        <f>(L20-K20)/K20</f>
        <v>-5.0489483194095797E-2</v>
      </c>
      <c r="P20" s="279"/>
      <c r="S20" s="282"/>
    </row>
    <row r="21" spans="3:19" x14ac:dyDescent="0.25">
      <c r="D21" s="311" t="s">
        <v>590</v>
      </c>
      <c r="G21" s="278">
        <f>+'[1]REv Summary'!X21</f>
        <v>27229.529169999998</v>
      </c>
      <c r="H21" s="278">
        <f>+'[1]REv Summary'!Y21</f>
        <v>72232.525269999998</v>
      </c>
      <c r="I21" s="305">
        <f>(H21-G21)/G21</f>
        <v>1.6527276626428722</v>
      </c>
      <c r="J21" s="273"/>
      <c r="K21" s="278">
        <f>+'[1]REv Summary'!Q117</f>
        <v>319388.27467999997</v>
      </c>
      <c r="L21" s="278">
        <f>+'[1]REv Summary'!Q21</f>
        <v>368949.27092180005</v>
      </c>
      <c r="M21" s="305">
        <f>(L21-K21)/K21</f>
        <v>0.15517475177025833</v>
      </c>
      <c r="P21" s="279"/>
      <c r="S21" s="282"/>
    </row>
    <row r="22" spans="3:19" x14ac:dyDescent="0.25">
      <c r="D22" s="349" t="s">
        <v>589</v>
      </c>
      <c r="G22" s="278">
        <f>+'[1]REv Summary'!X22</f>
        <v>18187.15840725098</v>
      </c>
      <c r="H22" s="278">
        <f>+'[1]REv Summary'!Y22</f>
        <v>14932.062219998999</v>
      </c>
      <c r="I22" s="305">
        <f>(H22-G22)/G22</f>
        <v>-0.17897772232270306</v>
      </c>
      <c r="J22" s="273"/>
      <c r="K22" s="278">
        <f>+'[1]REv Summary'!Q118</f>
        <v>334995.92951083358</v>
      </c>
      <c r="L22" s="278">
        <f>+'[1]REv Summary'!Q22</f>
        <v>324501.65604397637</v>
      </c>
      <c r="M22" s="305">
        <f>(L22-K22)/K22</f>
        <v>-3.1326570093496701E-2</v>
      </c>
      <c r="P22" s="279"/>
      <c r="S22" s="282"/>
    </row>
    <row r="23" spans="3:19" x14ac:dyDescent="0.25">
      <c r="D23" s="349" t="s">
        <v>588</v>
      </c>
      <c r="G23" s="278">
        <f>+'[1]REv Summary'!X23</f>
        <v>851.4</v>
      </c>
      <c r="H23" s="278">
        <f>+'[1]REv Summary'!Y23</f>
        <v>967.5</v>
      </c>
      <c r="I23" s="305">
        <f>(H23-G23)/G23</f>
        <v>0.13636363636363638</v>
      </c>
      <c r="J23" s="273"/>
      <c r="K23" s="278">
        <f>+'[1]REv Summary'!Q119</f>
        <v>10566.3</v>
      </c>
      <c r="L23" s="278">
        <f>+'[1]REv Summary'!Q23</f>
        <v>11507.1</v>
      </c>
      <c r="M23" s="305">
        <f>(L23-K23)/K23</f>
        <v>8.9037789954856589E-2</v>
      </c>
      <c r="P23" s="279"/>
      <c r="S23" s="282"/>
    </row>
    <row r="24" spans="3:19" x14ac:dyDescent="0.25">
      <c r="D24" s="349" t="s">
        <v>587</v>
      </c>
      <c r="G24" s="278">
        <f>+'[1]REv Summary'!X24</f>
        <v>6190.8</v>
      </c>
      <c r="H24" s="278">
        <f>+'[1]REv Summary'!Y24</f>
        <v>6899.4</v>
      </c>
      <c r="I24" s="305">
        <f>(H24-G24)/G24</f>
        <v>0.11446016669897258</v>
      </c>
      <c r="J24" s="273"/>
      <c r="K24" s="278">
        <f>+'[1]REv Summary'!Q120</f>
        <v>71805.3</v>
      </c>
      <c r="L24" s="278">
        <f>+'[1]REv Summary'!Q24</f>
        <v>80849.100000000006</v>
      </c>
      <c r="M24" s="305">
        <f>(L24-K24)/K24</f>
        <v>0.12594892020505455</v>
      </c>
      <c r="P24" s="279"/>
      <c r="S24" s="282"/>
    </row>
    <row r="25" spans="3:19" ht="12.75" customHeight="1" x14ac:dyDescent="0.25">
      <c r="D25" s="349" t="s">
        <v>586</v>
      </c>
      <c r="G25" s="278">
        <f>+'[1]REv Summary'!X25</f>
        <v>8936.8587800000005</v>
      </c>
      <c r="H25" s="278">
        <f>+'[1]REv Summary'!Y25</f>
        <v>16314.19544</v>
      </c>
      <c r="I25" s="305">
        <f>(H25-G25)/G25</f>
        <v>0.82549549473802908</v>
      </c>
      <c r="J25" s="273"/>
      <c r="K25" s="278">
        <f>+'[1]REv Summary'!Q121</f>
        <v>288848.64630999824</v>
      </c>
      <c r="L25" s="278">
        <f>+'[1]REv Summary'!Q25</f>
        <v>420756.360734299</v>
      </c>
      <c r="M25" s="348">
        <f>(L25-K25)/K25</f>
        <v>0.4566672411638541</v>
      </c>
      <c r="P25" s="279"/>
      <c r="S25" s="282"/>
    </row>
    <row r="26" spans="3:19" x14ac:dyDescent="0.25">
      <c r="D26" s="311" t="s">
        <v>585</v>
      </c>
      <c r="G26" s="278">
        <f>+'[1]REv Summary'!X26</f>
        <v>76.56</v>
      </c>
      <c r="H26" s="278">
        <f>+'[1]REv Summary'!Y26</f>
        <v>85.775000000000006</v>
      </c>
      <c r="I26" s="305">
        <f>(H26-G26)/G26</f>
        <v>0.1203631138975967</v>
      </c>
      <c r="J26" s="273"/>
      <c r="K26" s="278">
        <f>+'[1]REv Summary'!Q122</f>
        <v>959.74607999999989</v>
      </c>
      <c r="L26" s="278">
        <f>+'[1]REv Summary'!Q26</f>
        <v>1230.9767300000001</v>
      </c>
      <c r="M26" s="305">
        <f>(L26-K26)/K26</f>
        <v>0.28260667654928084</v>
      </c>
      <c r="P26" s="279"/>
      <c r="S26" s="282"/>
    </row>
    <row r="27" spans="3:19" hidden="1" x14ac:dyDescent="0.25">
      <c r="D27" s="311" t="s">
        <v>584</v>
      </c>
      <c r="G27" s="278">
        <f>+'[1]REv Summary'!X27</f>
        <v>0</v>
      </c>
      <c r="H27" s="278">
        <f>+'[1]REv Summary'!Y27</f>
        <v>0</v>
      </c>
      <c r="I27" s="305">
        <v>0</v>
      </c>
      <c r="J27" s="273"/>
      <c r="K27" s="278">
        <f>+'[1]REv Summary'!Q123</f>
        <v>0</v>
      </c>
      <c r="L27" s="278">
        <f>+'[1]REv Summary'!Q27</f>
        <v>0</v>
      </c>
      <c r="M27" s="305">
        <v>0</v>
      </c>
      <c r="P27" s="279"/>
      <c r="S27" s="282"/>
    </row>
    <row r="28" spans="3:19" hidden="1" x14ac:dyDescent="0.25">
      <c r="D28" s="311" t="s">
        <v>583</v>
      </c>
      <c r="F28" s="273"/>
      <c r="G28" s="278">
        <f>+'[1]REv Summary'!X28</f>
        <v>0</v>
      </c>
      <c r="H28" s="278">
        <f>+'[1]REv Summary'!Y28</f>
        <v>0</v>
      </c>
      <c r="I28" s="305">
        <v>0</v>
      </c>
      <c r="J28" s="273"/>
      <c r="K28" s="278">
        <f>+'[1]REv Summary'!Q124</f>
        <v>0</v>
      </c>
      <c r="L28" s="278">
        <f>+'[1]REv Summary'!Q28</f>
        <v>0</v>
      </c>
      <c r="M28" s="305">
        <v>0</v>
      </c>
      <c r="P28" s="279"/>
      <c r="S28" s="282"/>
    </row>
    <row r="29" spans="3:19" x14ac:dyDescent="0.25">
      <c r="D29" s="289" t="s">
        <v>105</v>
      </c>
      <c r="F29" s="273"/>
      <c r="G29" s="300">
        <f>SUM(G20:G28)</f>
        <v>73568.01309725098</v>
      </c>
      <c r="H29" s="300">
        <f>SUM(H20:H28)</f>
        <v>124137.37805999898</v>
      </c>
      <c r="I29" s="299">
        <f>(H29-G29)/G29</f>
        <v>0.68738250271757895</v>
      </c>
      <c r="J29" s="273"/>
      <c r="K29" s="300">
        <f>SUM(K20:K28)</f>
        <v>1199954.1397672687</v>
      </c>
      <c r="L29" s="300">
        <f>SUM(L20:L28)</f>
        <v>1372430.0389939754</v>
      </c>
      <c r="M29" s="299">
        <f>(L29-K29)/K29</f>
        <v>0.14373540913835128</v>
      </c>
      <c r="P29" s="283"/>
      <c r="S29" s="282"/>
    </row>
    <row r="30" spans="3:19" ht="6" customHeight="1" x14ac:dyDescent="0.25">
      <c r="D30" s="289"/>
      <c r="F30" s="273"/>
      <c r="G30" s="346"/>
      <c r="H30" s="346"/>
      <c r="I30" s="347"/>
      <c r="J30" s="273"/>
      <c r="K30" s="346"/>
      <c r="L30" s="346"/>
      <c r="M30" s="347"/>
      <c r="P30" s="279"/>
      <c r="S30" s="282"/>
    </row>
    <row r="31" spans="3:19" x14ac:dyDescent="0.25">
      <c r="C31" s="289" t="s">
        <v>582</v>
      </c>
      <c r="F31" s="273"/>
      <c r="G31" s="346"/>
      <c r="H31" s="346"/>
      <c r="I31" s="347"/>
      <c r="J31" s="273"/>
      <c r="K31" s="346"/>
      <c r="L31" s="346"/>
      <c r="M31" s="347"/>
      <c r="P31" s="279"/>
      <c r="S31" s="282"/>
    </row>
    <row r="32" spans="3:19" x14ac:dyDescent="0.25">
      <c r="D32" s="311" t="s">
        <v>581</v>
      </c>
      <c r="F32" s="273"/>
      <c r="G32" s="346">
        <f>+'[1]REv Summary'!X32</f>
        <v>4203.2912900000001</v>
      </c>
      <c r="H32" s="346">
        <f>+'[1]REv Summary'!Y32</f>
        <v>2401.7171899999998</v>
      </c>
      <c r="I32" s="344">
        <f>(H32-G32)/G32</f>
        <v>-0.42861033787644071</v>
      </c>
      <c r="J32" s="273"/>
      <c r="K32" s="346">
        <f>+'[1]REv Summary'!Q128</f>
        <v>50286.920022800005</v>
      </c>
      <c r="L32" s="346">
        <f>+'[1]REv Summary'!Q32</f>
        <v>52084.614740000005</v>
      </c>
      <c r="M32" s="344">
        <f>(L32-K32)/K32</f>
        <v>3.5748753679583641E-2</v>
      </c>
      <c r="P32" s="279"/>
      <c r="S32" s="282"/>
    </row>
    <row r="33" spans="3:20" x14ac:dyDescent="0.25">
      <c r="D33" s="311" t="s">
        <v>580</v>
      </c>
      <c r="F33" s="273"/>
      <c r="G33" s="346">
        <f>+'[1]REv Summary'!X33</f>
        <v>702.30349999999999</v>
      </c>
      <c r="H33" s="346">
        <f>+'[1]REv Summary'!Y33</f>
        <v>1311.10438</v>
      </c>
      <c r="I33" s="344">
        <f>(H33-G33)/G33</f>
        <v>0.8668629445816517</v>
      </c>
      <c r="J33" s="273"/>
      <c r="K33" s="346">
        <f>+'[1]REv Summary'!Q129</f>
        <v>12242.160419999998</v>
      </c>
      <c r="L33" s="346">
        <f>+'[1]REv Summary'!Q33</f>
        <v>26663.126789999998</v>
      </c>
      <c r="M33" s="344">
        <f>(L33-K33)/K33</f>
        <v>1.1779756084914954</v>
      </c>
      <c r="P33" s="279"/>
      <c r="S33" s="282"/>
    </row>
    <row r="34" spans="3:20" x14ac:dyDescent="0.25">
      <c r="D34" s="311" t="s">
        <v>579</v>
      </c>
      <c r="F34" s="273"/>
      <c r="G34" s="345">
        <f>+'[1]REv Summary'!X34</f>
        <v>2.1338600000000003</v>
      </c>
      <c r="H34" s="345">
        <f>+'[1]REv Summary'!Y34</f>
        <v>10.760489999999999</v>
      </c>
      <c r="I34" s="344">
        <f>(H34-G34)/G34</f>
        <v>4.0427347623555425</v>
      </c>
      <c r="J34" s="273"/>
      <c r="K34" s="345">
        <f>+'[1]REv Summary'!Q130</f>
        <v>49.349119999999992</v>
      </c>
      <c r="L34" s="345">
        <f>+'[1]REv Summary'!Q34</f>
        <v>87.080580000000012</v>
      </c>
      <c r="M34" s="344">
        <f>(L34-K34)/K34</f>
        <v>0.7645822255797069</v>
      </c>
      <c r="P34" s="279"/>
      <c r="S34" s="282"/>
    </row>
    <row r="35" spans="3:20" x14ac:dyDescent="0.25">
      <c r="D35" s="289" t="s">
        <v>105</v>
      </c>
      <c r="G35" s="339">
        <f>SUM(G32:G34)</f>
        <v>4907.72865</v>
      </c>
      <c r="H35" s="339">
        <f>SUM(H32:H34)</f>
        <v>3723.5820600000002</v>
      </c>
      <c r="I35" s="340">
        <f>(H35-G35)/G35</f>
        <v>-0.24128200119621523</v>
      </c>
      <c r="K35" s="339">
        <f>SUM(K32:K34)</f>
        <v>62578.429562800004</v>
      </c>
      <c r="L35" s="339">
        <f>SUM(L32:L34)</f>
        <v>78834.822109999994</v>
      </c>
      <c r="M35" s="340">
        <f>(L35-K35)/K35</f>
        <v>0.25977629449594991</v>
      </c>
      <c r="P35" s="283"/>
      <c r="S35" s="282"/>
    </row>
    <row r="36" spans="3:20" ht="9" customHeight="1" x14ac:dyDescent="0.25">
      <c r="D36" s="289"/>
      <c r="S36" s="282"/>
    </row>
    <row r="37" spans="3:20" ht="9" customHeight="1" x14ac:dyDescent="0.25">
      <c r="D37" s="289"/>
      <c r="S37" s="282"/>
    </row>
    <row r="38" spans="3:20" s="280" customFormat="1" ht="14.25" customHeight="1" x14ac:dyDescent="0.25">
      <c r="C38" s="329"/>
      <c r="D38" s="328"/>
      <c r="E38" s="328"/>
      <c r="F38" s="327"/>
      <c r="G38" s="325" t="str">
        <f>G5</f>
        <v>For the month of December</v>
      </c>
      <c r="H38" s="325"/>
      <c r="I38" s="319" t="s">
        <v>546</v>
      </c>
      <c r="J38" s="326"/>
      <c r="K38" s="325" t="str">
        <f>K5</f>
        <v>For the period ending December</v>
      </c>
      <c r="L38" s="325"/>
      <c r="M38" s="319" t="s">
        <v>546</v>
      </c>
      <c r="P38" s="281"/>
      <c r="Q38" s="281"/>
      <c r="R38" s="273"/>
      <c r="S38" s="282"/>
      <c r="T38" s="281"/>
    </row>
    <row r="39" spans="3:20" s="316" customFormat="1" x14ac:dyDescent="0.25">
      <c r="C39" s="324"/>
      <c r="D39" s="323"/>
      <c r="E39" s="323"/>
      <c r="F39" s="322"/>
      <c r="G39" s="320">
        <f>G6</f>
        <v>2020</v>
      </c>
      <c r="H39" s="320">
        <f>H6</f>
        <v>2021</v>
      </c>
      <c r="I39" s="319" t="s">
        <v>545</v>
      </c>
      <c r="J39" s="321"/>
      <c r="K39" s="320">
        <f>K6</f>
        <v>2020</v>
      </c>
      <c r="L39" s="320">
        <f>L6</f>
        <v>2021</v>
      </c>
      <c r="M39" s="319" t="s">
        <v>545</v>
      </c>
      <c r="P39" s="318"/>
      <c r="Q39" s="317"/>
      <c r="R39" s="273"/>
      <c r="S39" s="282"/>
      <c r="T39" s="317"/>
    </row>
    <row r="40" spans="3:20" s="316" customFormat="1" ht="5.25" customHeight="1" x14ac:dyDescent="0.25">
      <c r="C40" s="343"/>
      <c r="D40" s="343"/>
      <c r="E40" s="343"/>
      <c r="F40" s="343"/>
      <c r="G40" s="318"/>
      <c r="H40" s="318"/>
      <c r="I40" s="342"/>
      <c r="K40" s="318"/>
      <c r="L40" s="318"/>
      <c r="M40" s="342"/>
      <c r="P40" s="318"/>
      <c r="Q40" s="317"/>
      <c r="R40" s="273"/>
      <c r="S40" s="282"/>
      <c r="T40" s="317"/>
    </row>
    <row r="41" spans="3:20" x14ac:dyDescent="0.25">
      <c r="C41" s="289" t="s">
        <v>578</v>
      </c>
      <c r="S41" s="282"/>
    </row>
    <row r="42" spans="3:20" x14ac:dyDescent="0.25">
      <c r="D42" s="311" t="s">
        <v>577</v>
      </c>
      <c r="G42" s="278">
        <f>+'[1]REv Summary'!X39</f>
        <v>13458.05</v>
      </c>
      <c r="H42" s="278">
        <f>+'[1]REv Summary'!Y39</f>
        <v>9121.1200000000008</v>
      </c>
      <c r="I42" s="305">
        <f>(H42-G42)/G42</f>
        <v>-0.32225545305597753</v>
      </c>
      <c r="K42" s="278">
        <f>+'[1]REv Summary'!Q135</f>
        <v>120433.034</v>
      </c>
      <c r="L42" s="278">
        <f>+'[1]REv Summary'!Q39</f>
        <v>132895.01374999998</v>
      </c>
      <c r="M42" s="305">
        <f>(L42-K42)/K42</f>
        <v>0.10347642449994231</v>
      </c>
      <c r="P42" s="279"/>
      <c r="S42" s="282"/>
    </row>
    <row r="43" spans="3:20" x14ac:dyDescent="0.25">
      <c r="D43" s="311" t="s">
        <v>576</v>
      </c>
      <c r="G43" s="278">
        <f>+'[1]REv Summary'!X40</f>
        <v>5508.8492400000005</v>
      </c>
      <c r="H43" s="278">
        <f>+'[1]REv Summary'!Y40</f>
        <v>6546.8820400000004</v>
      </c>
      <c r="I43" s="305">
        <f>(H43-G43)/G43</f>
        <v>0.18843006130260334</v>
      </c>
      <c r="K43" s="278">
        <f>+'[1]REv Summary'!Q136</f>
        <v>62678.133240000003</v>
      </c>
      <c r="L43" s="278">
        <f>+'[1]REv Summary'!Q40</f>
        <v>74901.752999999997</v>
      </c>
      <c r="M43" s="305">
        <f>(L43-K43)/K43</f>
        <v>0.19502207752733627</v>
      </c>
      <c r="P43" s="279"/>
      <c r="S43" s="282"/>
    </row>
    <row r="44" spans="3:20" x14ac:dyDescent="0.25">
      <c r="D44" s="311" t="s">
        <v>575</v>
      </c>
      <c r="G44" s="278">
        <f>+'[1]REv Summary'!X41</f>
        <v>1098.0965000000001</v>
      </c>
      <c r="H44" s="278">
        <f>+'[1]REv Summary'!Y41</f>
        <v>1238.0035</v>
      </c>
      <c r="I44" s="305">
        <f>(H44-G44)/G44</f>
        <v>0.12740865670731116</v>
      </c>
      <c r="K44" s="278">
        <f>+'[1]REv Summary'!Q137</f>
        <v>14762.506379960001</v>
      </c>
      <c r="L44" s="278">
        <f>+'[1]REv Summary'!Q41</f>
        <v>16142.66239</v>
      </c>
      <c r="M44" s="305">
        <f>(L44-K44)/K44</f>
        <v>9.349062920057738E-2</v>
      </c>
      <c r="P44" s="279"/>
      <c r="S44" s="282"/>
    </row>
    <row r="45" spans="3:20" x14ac:dyDescent="0.25">
      <c r="D45" s="311" t="s">
        <v>574</v>
      </c>
      <c r="G45" s="278">
        <f>+'[1]REv Summary'!X42</f>
        <v>124.85929</v>
      </c>
      <c r="H45" s="278">
        <f>+'[1]REv Summary'!Y42</f>
        <v>420.99374999999998</v>
      </c>
      <c r="I45" s="305">
        <f>(H45-G45)/G45</f>
        <v>2.3717455064817363</v>
      </c>
      <c r="K45" s="278">
        <f>+'[1]REv Summary'!Q138</f>
        <v>4745.7404799999995</v>
      </c>
      <c r="L45" s="278">
        <f>+'[1]REv Summary'!Q42</f>
        <v>7284.5181299999986</v>
      </c>
      <c r="M45" s="305">
        <f>(L45-K45)/K45</f>
        <v>0.53495922516184435</v>
      </c>
      <c r="P45" s="279"/>
      <c r="S45" s="282"/>
    </row>
    <row r="46" spans="3:20" x14ac:dyDescent="0.25">
      <c r="D46" s="311" t="s">
        <v>573</v>
      </c>
      <c r="G46" s="278">
        <f>+'[1]REv Summary'!X43</f>
        <v>251.57598999999999</v>
      </c>
      <c r="H46" s="278">
        <f>+'[1]REv Summary'!Y43</f>
        <v>265.82096000000001</v>
      </c>
      <c r="I46" s="305">
        <f>(H46-G46)/G46</f>
        <v>5.6622931305964547E-2</v>
      </c>
      <c r="K46" s="278">
        <f>+'[1]REv Summary'!Q139</f>
        <v>3215.9390599999997</v>
      </c>
      <c r="L46" s="278">
        <f>+'[1]REv Summary'!Q43</f>
        <v>3092.7428300000001</v>
      </c>
      <c r="M46" s="305">
        <f>(L46-K46)/K46</f>
        <v>-3.8308011346458649E-2</v>
      </c>
      <c r="P46" s="279"/>
      <c r="S46" s="282"/>
    </row>
    <row r="47" spans="3:20" x14ac:dyDescent="0.25">
      <c r="D47" s="311" t="s">
        <v>572</v>
      </c>
      <c r="G47" s="278">
        <f>+'[1]REv Summary'!X44</f>
        <v>976.80499999999995</v>
      </c>
      <c r="H47" s="278">
        <f>+'[1]REv Summary'!Y44</f>
        <v>1085.7190000000001</v>
      </c>
      <c r="I47" s="305">
        <f>(H47-G47)/G47</f>
        <v>0.1115002482583526</v>
      </c>
      <c r="K47" s="278">
        <f>+'[1]REv Summary'!Q140</f>
        <v>12930.630000000001</v>
      </c>
      <c r="L47" s="278">
        <f>+'[1]REv Summary'!Q44</f>
        <v>13572.943010000003</v>
      </c>
      <c r="M47" s="305">
        <f>(L47-K47)/K47</f>
        <v>4.9673759901876523E-2</v>
      </c>
      <c r="P47" s="279"/>
      <c r="S47" s="282"/>
    </row>
    <row r="48" spans="3:20" x14ac:dyDescent="0.25">
      <c r="D48" s="311" t="s">
        <v>571</v>
      </c>
      <c r="G48" s="278">
        <f>+'[1]REv Summary'!X45</f>
        <v>102.72155000000001</v>
      </c>
      <c r="H48" s="278">
        <f>+'[1]REv Summary'!Y45</f>
        <v>33.245100000000001</v>
      </c>
      <c r="I48" s="305">
        <f>(H48-G48)/G48</f>
        <v>-0.67635710325632736</v>
      </c>
      <c r="K48" s="278">
        <f>+'[1]REv Summary'!Q141</f>
        <v>1295.9407100000003</v>
      </c>
      <c r="L48" s="278">
        <f>+'[1]REv Summary'!Q45</f>
        <v>1012.9210999999999</v>
      </c>
      <c r="M48" s="305">
        <f>(L48-K48)/K48</f>
        <v>-0.21838931967805866</v>
      </c>
      <c r="P48" s="279"/>
      <c r="S48" s="282"/>
    </row>
    <row r="49" spans="4:20" x14ac:dyDescent="0.25">
      <c r="D49" s="311" t="s">
        <v>315</v>
      </c>
      <c r="G49" s="278">
        <f>+'[1]REv Summary'!X46</f>
        <v>192.4</v>
      </c>
      <c r="H49" s="278">
        <f>+'[1]REv Summary'!Y46</f>
        <v>856.4</v>
      </c>
      <c r="I49" s="305">
        <f>(H49-G49)/G49</f>
        <v>3.4511434511434511</v>
      </c>
      <c r="K49" s="278">
        <f>+'[1]REv Summary'!Q142</f>
        <v>3287.65</v>
      </c>
      <c r="L49" s="278">
        <f>+'[1]REv Summary'!Q46</f>
        <v>7300.9380000000001</v>
      </c>
      <c r="M49" s="305">
        <f>(L49-K49)/K49</f>
        <v>1.2207163171262148</v>
      </c>
      <c r="P49" s="279"/>
      <c r="S49" s="282"/>
    </row>
    <row r="50" spans="4:20" x14ac:dyDescent="0.25">
      <c r="D50" s="311" t="s">
        <v>570</v>
      </c>
      <c r="G50" s="278">
        <f>+'[1]REv Summary'!X47</f>
        <v>48.9</v>
      </c>
      <c r="H50" s="278">
        <f>+'[1]REv Summary'!Y47</f>
        <v>483.851</v>
      </c>
      <c r="I50" s="305">
        <f>(H50-G50)/G50</f>
        <v>8.8947034764826185</v>
      </c>
      <c r="K50" s="278">
        <f>+'[1]REv Summary'!Q143</f>
        <v>7797.7694999999994</v>
      </c>
      <c r="L50" s="278">
        <f>+'[1]REv Summary'!Q47</f>
        <v>4198.1707499999993</v>
      </c>
      <c r="M50" s="305">
        <f>(L50-K50)/K50</f>
        <v>-0.46161902451720332</v>
      </c>
      <c r="P50" s="279"/>
      <c r="S50" s="282"/>
    </row>
    <row r="51" spans="4:20" x14ac:dyDescent="0.25">
      <c r="D51" s="311" t="s">
        <v>569</v>
      </c>
      <c r="G51" s="278">
        <f>+'[1]REv Summary'!X48</f>
        <v>400.84740000000005</v>
      </c>
      <c r="H51" s="278">
        <f>+'[1]REv Summary'!Y48</f>
        <v>360.6823</v>
      </c>
      <c r="I51" s="305">
        <f>(H51-G51)/G51</f>
        <v>-0.1002004752930917</v>
      </c>
      <c r="K51" s="278">
        <f>+'[1]REv Summary'!Q144</f>
        <v>6365.9846600000001</v>
      </c>
      <c r="L51" s="278">
        <f>+'[1]REv Summary'!Q48</f>
        <v>5864.0158900000006</v>
      </c>
      <c r="M51" s="305">
        <f>(L51-K51)/K51</f>
        <v>-7.8851709014328586E-2</v>
      </c>
      <c r="P51" s="279"/>
      <c r="S51" s="282"/>
    </row>
    <row r="52" spans="4:20" x14ac:dyDescent="0.25">
      <c r="D52" s="311" t="s">
        <v>568</v>
      </c>
      <c r="G52" s="278">
        <f>+'[1]REv Summary'!X49</f>
        <v>276.83332999999993</v>
      </c>
      <c r="H52" s="278">
        <f>+'[1]REv Summary'!Y49</f>
        <v>513</v>
      </c>
      <c r="I52" s="305">
        <f>(H52-G52)/G52</f>
        <v>0.85310056415533531</v>
      </c>
      <c r="K52" s="278">
        <f>+'[1]REv Summary'!Q145</f>
        <v>2780.85133</v>
      </c>
      <c r="L52" s="278">
        <f>+'[1]REv Summary'!Q49</f>
        <v>4458.8274999999994</v>
      </c>
      <c r="M52" s="305">
        <f>(L52-K52)/K52</f>
        <v>0.60340376772317394</v>
      </c>
      <c r="P52" s="279"/>
      <c r="S52" s="282"/>
    </row>
    <row r="53" spans="4:20" x14ac:dyDescent="0.25">
      <c r="D53" s="311" t="s">
        <v>567</v>
      </c>
      <c r="G53" s="278">
        <f>+'[1]REv Summary'!X50</f>
        <v>0</v>
      </c>
      <c r="H53" s="278">
        <f>+'[1]REv Summary'!Y50</f>
        <v>0</v>
      </c>
      <c r="I53" s="305">
        <v>0</v>
      </c>
      <c r="K53" s="278">
        <f>+'[1]REv Summary'!Q146</f>
        <v>2027.6959999999999</v>
      </c>
      <c r="L53" s="278">
        <f>+'[1]REv Summary'!Q50</f>
        <v>0</v>
      </c>
      <c r="M53" s="305">
        <f>(L53-K53)/K53</f>
        <v>-1</v>
      </c>
      <c r="P53" s="279"/>
      <c r="S53" s="282"/>
    </row>
    <row r="54" spans="4:20" x14ac:dyDescent="0.25">
      <c r="D54" s="311" t="s">
        <v>566</v>
      </c>
      <c r="G54" s="278">
        <f>SUM(G55:G61)</f>
        <v>161.04899999999998</v>
      </c>
      <c r="H54" s="278">
        <f>SUM(H55:H61)</f>
        <v>18410.1014</v>
      </c>
      <c r="I54" s="305">
        <f>(H54-G54)/G54</f>
        <v>113.31366478525172</v>
      </c>
      <c r="K54" s="278">
        <f>SUM(K55:K61)</f>
        <v>4540.7663499999999</v>
      </c>
      <c r="L54" s="278">
        <f>SUM(L55:L61)</f>
        <v>24015.623090000001</v>
      </c>
      <c r="M54" s="305">
        <f>(L54-K54)/K54</f>
        <v>4.2888920589362636</v>
      </c>
      <c r="P54" s="279"/>
      <c r="S54" s="282"/>
    </row>
    <row r="55" spans="4:20" s="302" customFormat="1" x14ac:dyDescent="0.25">
      <c r="D55" s="309" t="s">
        <v>565</v>
      </c>
      <c r="G55" s="308">
        <f>+'[1]REv Summary'!X52</f>
        <v>83.444999999999993</v>
      </c>
      <c r="H55" s="308">
        <f>+'[1]REv Summary'!Y52</f>
        <v>85.564999999999998</v>
      </c>
      <c r="I55" s="305">
        <f>(H55-G55)/G55</f>
        <v>2.5405956018934684E-2</v>
      </c>
      <c r="K55" s="308">
        <f>+'[1]REv Summary'!Q148</f>
        <v>883.08500000000004</v>
      </c>
      <c r="L55" s="308">
        <f>+'[1]REv Summary'!Q52</f>
        <v>936.14499999999998</v>
      </c>
      <c r="M55" s="305">
        <f>(L55-K55)/K55</f>
        <v>6.0084816297411851E-2</v>
      </c>
      <c r="P55" s="304"/>
      <c r="Q55" s="303"/>
      <c r="R55" s="273"/>
      <c r="S55" s="282"/>
      <c r="T55" s="303"/>
    </row>
    <row r="56" spans="4:20" s="302" customFormat="1" x14ac:dyDescent="0.25">
      <c r="D56" s="309" t="s">
        <v>564</v>
      </c>
      <c r="G56" s="308">
        <f>+'[1]REv Summary'!X53</f>
        <v>40.228000000000002</v>
      </c>
      <c r="H56" s="308">
        <f>+'[1]REv Summary'!Y53</f>
        <v>18284.814399999999</v>
      </c>
      <c r="I56" s="305">
        <f>(H56-G56)/G56</f>
        <v>453.52954161280701</v>
      </c>
      <c r="K56" s="308">
        <f>+'[1]REv Summary'!Q149</f>
        <v>2967.7820199999996</v>
      </c>
      <c r="L56" s="308">
        <f>+'[1]REv Summary'!Q53</f>
        <v>22288.951789999999</v>
      </c>
      <c r="M56" s="305">
        <f>(L56-K56)/K56</f>
        <v>6.5103062286225466</v>
      </c>
      <c r="P56" s="304"/>
      <c r="Q56" s="303"/>
      <c r="R56" s="273"/>
      <c r="S56" s="282"/>
      <c r="T56" s="303"/>
    </row>
    <row r="57" spans="4:20" s="302" customFormat="1" x14ac:dyDescent="0.25">
      <c r="D57" s="309" t="s">
        <v>563</v>
      </c>
      <c r="G57" s="308">
        <f>+'[1]REv Summary'!X54</f>
        <v>7.04</v>
      </c>
      <c r="H57" s="308">
        <f>+'[1]REv Summary'!Y54</f>
        <v>5.43</v>
      </c>
      <c r="I57" s="305">
        <f>(H57-G57)/G57</f>
        <v>-0.22869318181818185</v>
      </c>
      <c r="K57" s="308">
        <f>+'[1]REv Summary'!Q150</f>
        <v>72.616940000000014</v>
      </c>
      <c r="L57" s="308">
        <f>+'[1]REv Summary'!Q54</f>
        <v>68.219499999999996</v>
      </c>
      <c r="M57" s="305">
        <f>(L57-K57)/K57</f>
        <v>-6.0556669008636502E-2</v>
      </c>
      <c r="P57" s="304"/>
      <c r="Q57" s="303"/>
      <c r="R57" s="273"/>
      <c r="S57" s="282"/>
      <c r="T57" s="303"/>
    </row>
    <row r="58" spans="4:20" s="302" customFormat="1" x14ac:dyDescent="0.25">
      <c r="D58" s="309" t="s">
        <v>562</v>
      </c>
      <c r="G58" s="308">
        <f>+'[1]REv Summary'!X55</f>
        <v>30.335999999999999</v>
      </c>
      <c r="H58" s="308">
        <f>+'[1]REv Summary'!Y55</f>
        <v>34.292000000000002</v>
      </c>
      <c r="I58" s="305">
        <f>(H58-G58)/G58</f>
        <v>0.13040611814346004</v>
      </c>
      <c r="K58" s="308">
        <f>+'[1]REv Summary'!Q151</f>
        <v>537.18239000000005</v>
      </c>
      <c r="L58" s="308">
        <f>+'[1]REv Summary'!Q55</f>
        <v>672.35680000000002</v>
      </c>
      <c r="M58" s="305">
        <f>(L58-K58)/K58</f>
        <v>0.25163596669652544</v>
      </c>
      <c r="P58" s="304"/>
      <c r="Q58" s="303"/>
      <c r="R58" s="273"/>
      <c r="S58" s="282"/>
      <c r="T58" s="303"/>
    </row>
    <row r="59" spans="4:20" s="302" customFormat="1" x14ac:dyDescent="0.25">
      <c r="D59" s="309" t="s">
        <v>561</v>
      </c>
      <c r="G59" s="308">
        <f>+'[1]REv Summary'!X56</f>
        <v>0</v>
      </c>
      <c r="H59" s="308">
        <f>+'[1]REv Summary'!Y56</f>
        <v>0</v>
      </c>
      <c r="I59" s="305">
        <v>0</v>
      </c>
      <c r="K59" s="308">
        <f>+'[1]REv Summary'!Q152</f>
        <v>80.099999999999994</v>
      </c>
      <c r="L59" s="308">
        <f>+'[1]REv Summary'!Q56</f>
        <v>49.95</v>
      </c>
      <c r="M59" s="305">
        <f>(L59-K59)/K59</f>
        <v>-0.37640449438202239</v>
      </c>
      <c r="P59" s="304"/>
      <c r="Q59" s="303"/>
      <c r="R59" s="273"/>
      <c r="S59" s="282"/>
      <c r="T59" s="303"/>
    </row>
    <row r="60" spans="4:20" s="302" customFormat="1" x14ac:dyDescent="0.25">
      <c r="D60" s="309" t="s">
        <v>560</v>
      </c>
      <c r="G60" s="308">
        <f>+'[1]REv Summary'!X57</f>
        <v>0</v>
      </c>
      <c r="H60" s="308">
        <f>+'[1]REv Summary'!Y57</f>
        <v>0</v>
      </c>
      <c r="I60" s="305">
        <v>0</v>
      </c>
      <c r="K60" s="308">
        <f>+'[1]REv Summary'!Q153</f>
        <v>0</v>
      </c>
      <c r="L60" s="308">
        <f>+'[1]REv Summary'!Q57</f>
        <v>0</v>
      </c>
      <c r="M60" s="305">
        <v>0</v>
      </c>
      <c r="P60" s="304"/>
      <c r="Q60" s="303"/>
      <c r="R60" s="273"/>
      <c r="S60" s="282"/>
      <c r="T60" s="303"/>
    </row>
    <row r="61" spans="4:20" s="302" customFormat="1" x14ac:dyDescent="0.25">
      <c r="D61" s="309" t="s">
        <v>559</v>
      </c>
      <c r="G61" s="308">
        <f>+'[1]REv Summary'!X58</f>
        <v>0</v>
      </c>
      <c r="H61" s="308">
        <f>+'[1]REv Summary'!Y58</f>
        <v>0</v>
      </c>
      <c r="I61" s="305">
        <v>0</v>
      </c>
      <c r="K61" s="308">
        <f>+'[1]REv Summary'!Q154</f>
        <v>0</v>
      </c>
      <c r="L61" s="308">
        <f>+'[1]REv Summary'!Q58</f>
        <v>0</v>
      </c>
      <c r="M61" s="307">
        <v>0</v>
      </c>
      <c r="P61" s="304"/>
      <c r="Q61" s="303"/>
      <c r="R61" s="273"/>
      <c r="S61" s="282"/>
      <c r="T61" s="303"/>
    </row>
    <row r="62" spans="4:20" x14ac:dyDescent="0.25">
      <c r="D62" s="311" t="s">
        <v>558</v>
      </c>
      <c r="G62" s="278">
        <f>+'[1]REv Summary'!X59</f>
        <v>10906.03491</v>
      </c>
      <c r="H62" s="278">
        <f>+'[1]REv Summary'!Y59</f>
        <v>8912.5254600000007</v>
      </c>
      <c r="I62" s="305">
        <f>(H62-G62)/G62</f>
        <v>-0.18278957168678267</v>
      </c>
      <c r="K62" s="278">
        <f>+'[1]REv Summary'!Q155</f>
        <v>121255.17135999999</v>
      </c>
      <c r="L62" s="278">
        <f>+'[1]REv Summary'!Q59</f>
        <v>113349.55622</v>
      </c>
      <c r="M62" s="305">
        <f>(L62-K62)/K62</f>
        <v>-6.519816888080307E-2</v>
      </c>
      <c r="P62" s="279"/>
      <c r="S62" s="282"/>
    </row>
    <row r="63" spans="4:20" x14ac:dyDescent="0.25">
      <c r="D63" s="335" t="s">
        <v>105</v>
      </c>
      <c r="E63" s="334"/>
      <c r="F63" s="334"/>
      <c r="G63" s="331">
        <f>SUM(G42:G54,G62)</f>
        <v>33507.022210000003</v>
      </c>
      <c r="H63" s="331">
        <f>SUM(H42:H54,H62)</f>
        <v>48248.34451000001</v>
      </c>
      <c r="I63" s="333">
        <f>(H63-G63)/G63</f>
        <v>0.43994725068706741</v>
      </c>
      <c r="J63" s="334"/>
      <c r="K63" s="331">
        <f>SUM(K42:K54,K62)</f>
        <v>368117.81306995999</v>
      </c>
      <c r="L63" s="331">
        <f>SUM(L42:L54,L62)</f>
        <v>408089.68565999996</v>
      </c>
      <c r="M63" s="330">
        <f>(L63-K63)/K63</f>
        <v>0.10858445630948972</v>
      </c>
      <c r="P63" s="283"/>
      <c r="S63" s="282"/>
    </row>
    <row r="64" spans="4:20" ht="5.25" customHeight="1" x14ac:dyDescent="0.25">
      <c r="D64" s="341"/>
      <c r="E64" s="273"/>
      <c r="F64" s="273"/>
      <c r="G64" s="339"/>
      <c r="H64" s="339"/>
      <c r="I64" s="340"/>
      <c r="J64" s="273"/>
      <c r="K64" s="339"/>
      <c r="L64" s="339"/>
      <c r="M64" s="338"/>
      <c r="P64" s="283"/>
      <c r="S64" s="282"/>
    </row>
    <row r="65" spans="3:19" ht="7.5" customHeight="1" x14ac:dyDescent="0.25">
      <c r="D65" s="337"/>
      <c r="M65" s="275"/>
      <c r="S65" s="282"/>
    </row>
    <row r="66" spans="3:19" ht="14.25" customHeight="1" x14ac:dyDescent="0.25">
      <c r="C66" s="329"/>
      <c r="D66" s="328"/>
      <c r="E66" s="328"/>
      <c r="F66" s="327"/>
      <c r="G66" s="325" t="str">
        <f>G5</f>
        <v>For the month of December</v>
      </c>
      <c r="H66" s="325"/>
      <c r="I66" s="319" t="s">
        <v>546</v>
      </c>
      <c r="J66" s="326"/>
      <c r="K66" s="325" t="str">
        <f>K5</f>
        <v>For the period ending December</v>
      </c>
      <c r="L66" s="325"/>
      <c r="M66" s="319" t="s">
        <v>546</v>
      </c>
      <c r="S66" s="282"/>
    </row>
    <row r="67" spans="3:19" ht="14.25" customHeight="1" x14ac:dyDescent="0.25">
      <c r="C67" s="324"/>
      <c r="D67" s="323"/>
      <c r="E67" s="323"/>
      <c r="F67" s="322"/>
      <c r="G67" s="320">
        <f>G39</f>
        <v>2020</v>
      </c>
      <c r="H67" s="320">
        <f>H39</f>
        <v>2021</v>
      </c>
      <c r="I67" s="319" t="s">
        <v>545</v>
      </c>
      <c r="J67" s="321"/>
      <c r="K67" s="320">
        <f>K39</f>
        <v>2020</v>
      </c>
      <c r="L67" s="320">
        <f>L39</f>
        <v>2021</v>
      </c>
      <c r="M67" s="319" t="s">
        <v>545</v>
      </c>
      <c r="S67" s="282"/>
    </row>
    <row r="68" spans="3:19" ht="5.25" customHeight="1" x14ac:dyDescent="0.25">
      <c r="D68" s="337"/>
      <c r="M68" s="275"/>
      <c r="S68" s="282"/>
    </row>
    <row r="69" spans="3:19" x14ac:dyDescent="0.25">
      <c r="C69" s="289" t="s">
        <v>557</v>
      </c>
      <c r="M69" s="275"/>
      <c r="S69" s="282"/>
    </row>
    <row r="70" spans="3:19" x14ac:dyDescent="0.25">
      <c r="D70" s="311" t="s">
        <v>556</v>
      </c>
      <c r="G70" s="278">
        <f>+'[1]REv Summary'!X63</f>
        <v>94.3</v>
      </c>
      <c r="H70" s="278">
        <f>+'[1]REv Summary'!Y63</f>
        <v>137.5</v>
      </c>
      <c r="I70" s="305">
        <f>(H70-G70)/G70</f>
        <v>0.45811240721102869</v>
      </c>
      <c r="J70" s="336"/>
      <c r="K70" s="278">
        <f>+'[1]REv Summary'!Q159</f>
        <v>513.98749999999995</v>
      </c>
      <c r="L70" s="278">
        <f>+'[1]REv Summary'!Q63</f>
        <v>827.94999999999993</v>
      </c>
      <c r="M70" s="305">
        <f>(L70-K70)/K70</f>
        <v>0.61083683941730105</v>
      </c>
      <c r="P70" s="279"/>
      <c r="S70" s="282"/>
    </row>
    <row r="71" spans="3:19" x14ac:dyDescent="0.25">
      <c r="D71" s="311" t="s">
        <v>555</v>
      </c>
      <c r="G71" s="278">
        <f>+'[1]REv Summary'!X64</f>
        <v>0</v>
      </c>
      <c r="H71" s="278">
        <f>+'[1]REv Summary'!Y64</f>
        <v>128.83799999999999</v>
      </c>
      <c r="I71" s="305">
        <v>1</v>
      </c>
      <c r="J71" s="336"/>
      <c r="K71" s="278">
        <f>+'[1]REv Summary'!Q160</f>
        <v>15</v>
      </c>
      <c r="L71" s="278">
        <f>+'[1]REv Summary'!Q64</f>
        <v>1229.3969999999999</v>
      </c>
      <c r="M71" s="305">
        <f>(L71-K71)/K71</f>
        <v>80.959800000000001</v>
      </c>
      <c r="P71" s="279"/>
      <c r="S71" s="282"/>
    </row>
    <row r="72" spans="3:19" x14ac:dyDescent="0.25">
      <c r="D72" s="311" t="s">
        <v>554</v>
      </c>
      <c r="G72" s="278">
        <f>+'[1]REv Summary'!X65</f>
        <v>0</v>
      </c>
      <c r="H72" s="278">
        <f>+'[1]REv Summary'!Y65</f>
        <v>173.4</v>
      </c>
      <c r="I72" s="305">
        <v>1</v>
      </c>
      <c r="J72" s="336"/>
      <c r="K72" s="278">
        <f>+'[1]REv Summary'!Q161</f>
        <v>213.92099999999999</v>
      </c>
      <c r="L72" s="278">
        <f>+'[1]REv Summary'!Q65</f>
        <v>544.5625</v>
      </c>
      <c r="M72" s="305">
        <f>(L72-K72)/K72</f>
        <v>1.5456243192580439</v>
      </c>
      <c r="P72" s="279"/>
      <c r="S72" s="282"/>
    </row>
    <row r="73" spans="3:19" x14ac:dyDescent="0.25">
      <c r="D73" s="311" t="s">
        <v>553</v>
      </c>
      <c r="G73" s="278">
        <f>+'[1]REv Summary'!X66</f>
        <v>66</v>
      </c>
      <c r="H73" s="278">
        <f>+'[1]REv Summary'!Y66</f>
        <v>0</v>
      </c>
      <c r="I73" s="305">
        <f>(H73-G73)/G73</f>
        <v>-1</v>
      </c>
      <c r="J73" s="336"/>
      <c r="K73" s="278">
        <f>+'[1]REv Summary'!Q162</f>
        <v>441</v>
      </c>
      <c r="L73" s="278">
        <f>+'[1]REv Summary'!Q66</f>
        <v>182.5</v>
      </c>
      <c r="M73" s="305">
        <f>(L73-K73)/K73</f>
        <v>-0.58616780045351469</v>
      </c>
      <c r="P73" s="279"/>
      <c r="S73" s="282"/>
    </row>
    <row r="74" spans="3:19" x14ac:dyDescent="0.25">
      <c r="D74" s="311" t="s">
        <v>552</v>
      </c>
      <c r="G74" s="278">
        <f>+'[1]REv Summary'!X67</f>
        <v>104</v>
      </c>
      <c r="H74" s="278">
        <f>+'[1]REv Summary'!Y67</f>
        <v>18.75</v>
      </c>
      <c r="I74" s="305">
        <f>(H74-G74)/G74</f>
        <v>-0.81971153846153844</v>
      </c>
      <c r="J74" s="336"/>
      <c r="K74" s="278">
        <f>+'[1]REv Summary'!Q163</f>
        <v>505.2</v>
      </c>
      <c r="L74" s="278">
        <f>+'[1]REv Summary'!Q67</f>
        <v>195.75</v>
      </c>
      <c r="M74" s="305">
        <f>(L74-K74)/K74</f>
        <v>-0.61252969121140144</v>
      </c>
      <c r="P74" s="279"/>
      <c r="S74" s="282"/>
    </row>
    <row r="75" spans="3:19" x14ac:dyDescent="0.25">
      <c r="D75" s="311" t="s">
        <v>551</v>
      </c>
      <c r="G75" s="278">
        <f>+'[1]REv Summary'!X68</f>
        <v>95.772000000000006</v>
      </c>
      <c r="H75" s="278">
        <f>+'[1]REv Summary'!Y68</f>
        <v>108.3</v>
      </c>
      <c r="I75" s="305">
        <f>(H75-G75)/G75</f>
        <v>0.13081067535396557</v>
      </c>
      <c r="J75" s="336"/>
      <c r="K75" s="278">
        <f>+'[1]REv Summary'!Q164</f>
        <v>1413.7450000000001</v>
      </c>
      <c r="L75" s="278">
        <f>+'[1]REv Summary'!Q68</f>
        <v>2292.6725000000001</v>
      </c>
      <c r="M75" s="305">
        <f>(L75-K75)/K75</f>
        <v>0.62170157984643615</v>
      </c>
      <c r="P75" s="279"/>
      <c r="S75" s="282"/>
    </row>
    <row r="76" spans="3:19" x14ac:dyDescent="0.25">
      <c r="D76" s="311" t="s">
        <v>550</v>
      </c>
      <c r="G76" s="278">
        <f>+'[1]REv Summary'!X69</f>
        <v>0</v>
      </c>
      <c r="H76" s="278">
        <f>+'[1]REv Summary'!Y69</f>
        <v>0</v>
      </c>
      <c r="I76" s="305">
        <v>0</v>
      </c>
      <c r="J76" s="336"/>
      <c r="K76" s="278">
        <f>+'[1]REv Summary'!Q165</f>
        <v>20.5</v>
      </c>
      <c r="L76" s="278">
        <f>+'[1]REv Summary'!Q69</f>
        <v>0</v>
      </c>
      <c r="M76" s="305">
        <f>(L76-K76)/K76</f>
        <v>-1</v>
      </c>
      <c r="P76" s="279"/>
      <c r="S76" s="282"/>
    </row>
    <row r="77" spans="3:19" hidden="1" x14ac:dyDescent="0.25">
      <c r="D77" s="311" t="s">
        <v>549</v>
      </c>
      <c r="G77" s="278">
        <f>+'[1]REv Summary'!X70</f>
        <v>0</v>
      </c>
      <c r="H77" s="278">
        <f>+'[1]REv Summary'!Y70</f>
        <v>0</v>
      </c>
      <c r="I77" s="305" t="e">
        <f>(H77-G77)/G77</f>
        <v>#DIV/0!</v>
      </c>
      <c r="J77" s="336"/>
      <c r="K77" s="278">
        <f>+'[1]REv Summary'!Q166</f>
        <v>0</v>
      </c>
      <c r="L77" s="278">
        <f>+'[1]REv Summary'!Q70</f>
        <v>0</v>
      </c>
      <c r="M77" s="305" t="e">
        <f>(L77-K77)/K77</f>
        <v>#DIV/0!</v>
      </c>
      <c r="P77" s="279"/>
      <c r="S77" s="282"/>
    </row>
    <row r="78" spans="3:19" x14ac:dyDescent="0.25">
      <c r="D78" s="311" t="s">
        <v>548</v>
      </c>
      <c r="G78" s="278">
        <f>+'[1]REv Summary'!X71</f>
        <v>5.65</v>
      </c>
      <c r="H78" s="278">
        <f>+'[1]REv Summary'!Y71</f>
        <v>96.846879999999999</v>
      </c>
      <c r="I78" s="305">
        <f>(H78-G78)/G78</f>
        <v>16.141040707964599</v>
      </c>
      <c r="J78" s="336"/>
      <c r="K78" s="278">
        <f>+'[1]REv Summary'!Q167</f>
        <v>197.58722999999998</v>
      </c>
      <c r="L78" s="278">
        <f>+'[1]REv Summary'!Q71</f>
        <v>230.84688</v>
      </c>
      <c r="M78" s="305">
        <f>(L78-K78)/K78</f>
        <v>0.16832894514488628</v>
      </c>
      <c r="P78" s="279"/>
      <c r="S78" s="282"/>
    </row>
    <row r="79" spans="3:19" x14ac:dyDescent="0.25">
      <c r="D79" s="311" t="s">
        <v>547</v>
      </c>
      <c r="G79" s="278">
        <f>+'[1]REv Summary'!X72</f>
        <v>0</v>
      </c>
      <c r="H79" s="278">
        <f>+'[1]REv Summary'!Y72</f>
        <v>152.97200000000001</v>
      </c>
      <c r="I79" s="305">
        <v>1</v>
      </c>
      <c r="J79" s="336"/>
      <c r="K79" s="278">
        <f>+'[1]REv Summary'!Q168</f>
        <v>5155.5529999999999</v>
      </c>
      <c r="L79" s="278">
        <f>+'[1]REv Summary'!Q72</f>
        <v>2844.123</v>
      </c>
      <c r="M79" s="305">
        <f>(L79-K79)/K79</f>
        <v>-0.44833793775371911</v>
      </c>
      <c r="P79" s="279"/>
      <c r="S79" s="282"/>
    </row>
    <row r="80" spans="3:19" x14ac:dyDescent="0.25">
      <c r="D80" s="335" t="s">
        <v>105</v>
      </c>
      <c r="E80" s="334"/>
      <c r="F80" s="334"/>
      <c r="G80" s="331">
        <f>SUM(G70:G79)</f>
        <v>365.72199999999998</v>
      </c>
      <c r="H80" s="331">
        <f>SUM(H70:H79)</f>
        <v>816.60687999999982</v>
      </c>
      <c r="I80" s="333">
        <f>(H80-G80)/G80</f>
        <v>1.2328623380600561</v>
      </c>
      <c r="J80" s="332"/>
      <c r="K80" s="331">
        <f>SUM(K70:K79)</f>
        <v>8476.4937300000001</v>
      </c>
      <c r="L80" s="331">
        <f>SUM(L70:L79)</f>
        <v>8347.8018800000009</v>
      </c>
      <c r="M80" s="330">
        <f>(L80-K80)/K80</f>
        <v>-1.5182203172584573E-2</v>
      </c>
      <c r="P80" s="283"/>
      <c r="S80" s="282"/>
    </row>
    <row r="81" spans="3:20" ht="4.5" customHeight="1" x14ac:dyDescent="0.25">
      <c r="D81" s="289"/>
      <c r="M81" s="275"/>
      <c r="S81" s="282"/>
    </row>
    <row r="82" spans="3:20" ht="4.5" customHeight="1" x14ac:dyDescent="0.25">
      <c r="D82" s="289"/>
      <c r="M82" s="275"/>
      <c r="S82" s="282"/>
    </row>
    <row r="83" spans="3:20" s="280" customFormat="1" ht="15" customHeight="1" x14ac:dyDescent="0.25">
      <c r="C83" s="329"/>
      <c r="D83" s="328"/>
      <c r="E83" s="328"/>
      <c r="F83" s="327"/>
      <c r="G83" s="325" t="str">
        <f>G5</f>
        <v>For the month of December</v>
      </c>
      <c r="H83" s="325"/>
      <c r="I83" s="319" t="s">
        <v>546</v>
      </c>
      <c r="J83" s="326"/>
      <c r="K83" s="325" t="str">
        <f>K5</f>
        <v>For the period ending December</v>
      </c>
      <c r="L83" s="325"/>
      <c r="M83" s="319" t="s">
        <v>546</v>
      </c>
      <c r="P83" s="281"/>
      <c r="Q83" s="281"/>
      <c r="R83" s="273"/>
      <c r="S83" s="282"/>
      <c r="T83" s="281"/>
    </row>
    <row r="84" spans="3:20" s="316" customFormat="1" x14ac:dyDescent="0.25">
      <c r="C84" s="324"/>
      <c r="D84" s="323"/>
      <c r="E84" s="323"/>
      <c r="F84" s="322"/>
      <c r="G84" s="320">
        <f>G67</f>
        <v>2020</v>
      </c>
      <c r="H84" s="320">
        <f>H6</f>
        <v>2021</v>
      </c>
      <c r="I84" s="319" t="s">
        <v>545</v>
      </c>
      <c r="J84" s="321"/>
      <c r="K84" s="320">
        <f>K6</f>
        <v>2020</v>
      </c>
      <c r="L84" s="320">
        <f>L6</f>
        <v>2021</v>
      </c>
      <c r="M84" s="319" t="s">
        <v>545</v>
      </c>
      <c r="P84" s="318"/>
      <c r="Q84" s="317"/>
      <c r="R84" s="273"/>
      <c r="S84" s="282"/>
      <c r="T84" s="317"/>
    </row>
    <row r="85" spans="3:20" ht="18.75" customHeight="1" x14ac:dyDescent="0.25">
      <c r="C85" s="289" t="s">
        <v>425</v>
      </c>
      <c r="M85" s="275"/>
      <c r="S85" s="282"/>
    </row>
    <row r="86" spans="3:20" x14ac:dyDescent="0.25">
      <c r="D86" s="311" t="s">
        <v>544</v>
      </c>
      <c r="G86" s="278">
        <f>+'[1]REv Summary'!X76</f>
        <v>3333.3333299999999</v>
      </c>
      <c r="H86" s="278">
        <f>+'[1]REv Summary'!Y76</f>
        <v>3333.3333299999999</v>
      </c>
      <c r="I86" s="305">
        <f>(H86-G86)/G86</f>
        <v>0</v>
      </c>
      <c r="K86" s="278">
        <f>+'[1]REv Summary'!Q172</f>
        <v>40000.000000000007</v>
      </c>
      <c r="L86" s="278">
        <f>+'[1]REv Summary'!Q76</f>
        <v>40000.000000000007</v>
      </c>
      <c r="M86" s="305">
        <f>(L86-K86)/K86</f>
        <v>0</v>
      </c>
      <c r="P86" s="279"/>
      <c r="S86" s="282"/>
    </row>
    <row r="87" spans="3:20" x14ac:dyDescent="0.25">
      <c r="D87" s="311" t="s">
        <v>543</v>
      </c>
      <c r="G87" s="278">
        <f>+'[1]REv Summary'!X77</f>
        <v>1664.1520399999999</v>
      </c>
      <c r="H87" s="278">
        <f>+'[1]REv Summary'!Y77</f>
        <v>3088.7753899999998</v>
      </c>
      <c r="I87" s="305">
        <f>(H87-G87)/G87</f>
        <v>0.85606562126378782</v>
      </c>
      <c r="K87" s="278">
        <f>+'[1]REv Summary'!Q173</f>
        <v>24094.470099999999</v>
      </c>
      <c r="L87" s="278">
        <f>+'[1]REv Summary'!Q77</f>
        <v>23345.253360000002</v>
      </c>
      <c r="M87" s="305">
        <f>(L87-K87)/K87</f>
        <v>-3.1094966475315688E-2</v>
      </c>
      <c r="P87" s="279"/>
      <c r="S87" s="282"/>
    </row>
    <row r="88" spans="3:20" x14ac:dyDescent="0.25">
      <c r="D88" s="311" t="s">
        <v>542</v>
      </c>
      <c r="G88" s="278">
        <f>+'[1]REv Summary'!X78</f>
        <v>2763.12329</v>
      </c>
      <c r="H88" s="278">
        <f>+'[1]REv Summary'!Y78</f>
        <v>3323.41707</v>
      </c>
      <c r="I88" s="305">
        <f>(H88-G88)/G88</f>
        <v>0.20277552653106548</v>
      </c>
      <c r="K88" s="278">
        <f>+'[1]REv Summary'!Q174</f>
        <v>27925.182149999997</v>
      </c>
      <c r="L88" s="278">
        <f>+'[1]REv Summary'!Q78</f>
        <v>37127.069630000005</v>
      </c>
      <c r="M88" s="305">
        <f>(L88-K88)/K88</f>
        <v>0.32951933600905836</v>
      </c>
      <c r="P88" s="279"/>
      <c r="S88" s="282"/>
    </row>
    <row r="89" spans="3:20" x14ac:dyDescent="0.25">
      <c r="D89" s="311" t="s">
        <v>541</v>
      </c>
      <c r="G89" s="278">
        <f>+'[1]REv Summary'!X79</f>
        <v>2511.8359999999998</v>
      </c>
      <c r="H89" s="278">
        <f>+'[1]REv Summary'!Y79</f>
        <v>2513.4465</v>
      </c>
      <c r="I89" s="305">
        <f>(H89-G89)/G89</f>
        <v>6.411644709289258E-4</v>
      </c>
      <c r="K89" s="278">
        <f>+'[1]REv Summary'!Q175</f>
        <v>25345.949000000001</v>
      </c>
      <c r="L89" s="278">
        <f>+'[1]REv Summary'!Q79</f>
        <v>25028.6685</v>
      </c>
      <c r="M89" s="305">
        <f>(L89-K89)/K89</f>
        <v>-1.2517996465628522E-2</v>
      </c>
      <c r="P89" s="279"/>
      <c r="S89" s="282"/>
    </row>
    <row r="90" spans="3:20" x14ac:dyDescent="0.25">
      <c r="D90" s="311" t="s">
        <v>540</v>
      </c>
      <c r="G90" s="278">
        <f>+'[1]REv Summary'!X80</f>
        <v>702.66617000000008</v>
      </c>
      <c r="H90" s="278">
        <f>+'[1]REv Summary'!Y80</f>
        <v>698.86549000000002</v>
      </c>
      <c r="I90" s="305">
        <f>(H90-G90)/G90</f>
        <v>-5.4089412046122217E-3</v>
      </c>
      <c r="K90" s="278">
        <f>+'[1]REv Summary'!Q176</f>
        <v>8354.9119200000005</v>
      </c>
      <c r="L90" s="278">
        <f>+'[1]REv Summary'!Q80</f>
        <v>8445.8796199999997</v>
      </c>
      <c r="M90" s="305">
        <f>(L90-K90)/K90</f>
        <v>1.088793046186886E-2</v>
      </c>
      <c r="P90" s="279"/>
      <c r="S90" s="282"/>
    </row>
    <row r="91" spans="3:20" x14ac:dyDescent="0.25">
      <c r="D91" s="311" t="s">
        <v>539</v>
      </c>
      <c r="G91" s="278">
        <f>+'[1]REv Summary'!X81</f>
        <v>429.35397999999998</v>
      </c>
      <c r="H91" s="278">
        <f>+'[1]REv Summary'!Y81</f>
        <v>323.09064000000001</v>
      </c>
      <c r="I91" s="305">
        <f>(H91-G91)/G91</f>
        <v>-0.24749587741098841</v>
      </c>
      <c r="K91" s="278">
        <f>+'[1]REv Summary'!Q177</f>
        <v>2462.0976799999999</v>
      </c>
      <c r="L91" s="278">
        <f>+'[1]REv Summary'!Q81</f>
        <v>1479.6396</v>
      </c>
      <c r="M91" s="305">
        <f>(L91-K91)/K91</f>
        <v>-0.3990329416987225</v>
      </c>
      <c r="P91" s="279"/>
      <c r="S91" s="282"/>
    </row>
    <row r="92" spans="3:20" hidden="1" x14ac:dyDescent="0.25">
      <c r="D92" s="311" t="s">
        <v>538</v>
      </c>
      <c r="G92" s="278">
        <f>+'[1]REv Summary'!X82</f>
        <v>0</v>
      </c>
      <c r="H92" s="278">
        <f>+'[1]REv Summary'!Y82</f>
        <v>0</v>
      </c>
      <c r="I92" s="305" t="e">
        <f>(H92-G92)/G92</f>
        <v>#DIV/0!</v>
      </c>
      <c r="K92" s="278">
        <f>+'[1]REv Summary'!Q178</f>
        <v>0</v>
      </c>
      <c r="L92" s="315">
        <f>+'[1]REv Summary'!Q82</f>
        <v>0</v>
      </c>
      <c r="M92" s="305" t="e">
        <f>(L92-K92)/K92</f>
        <v>#DIV/0!</v>
      </c>
      <c r="P92" s="279"/>
      <c r="Q92" s="314"/>
      <c r="S92" s="282"/>
    </row>
    <row r="93" spans="3:20" x14ac:dyDescent="0.25">
      <c r="D93" s="311" t="s">
        <v>537</v>
      </c>
      <c r="G93" s="313">
        <f>+'[1]REv Summary'!X83</f>
        <v>0</v>
      </c>
      <c r="H93" s="276">
        <f>+'[1]REv Summary'!Y83</f>
        <v>0.2</v>
      </c>
      <c r="I93" s="305">
        <v>1</v>
      </c>
      <c r="K93" s="312">
        <f>+'[1]REv Summary'!Q179</f>
        <v>1.2749999999999999</v>
      </c>
      <c r="L93" s="312">
        <f>+'[1]REv Summary'!Q83</f>
        <v>3.0249999999999999</v>
      </c>
      <c r="M93" s="305">
        <f>(L93-K93)/K93</f>
        <v>1.3725490196078431</v>
      </c>
      <c r="P93" s="279"/>
      <c r="S93" s="282"/>
    </row>
    <row r="94" spans="3:20" x14ac:dyDescent="0.25">
      <c r="D94" s="311" t="s">
        <v>536</v>
      </c>
      <c r="G94" s="312">
        <f>+'[1]REv Summary'!X84</f>
        <v>5.4010500000000006</v>
      </c>
      <c r="H94" s="278">
        <f>+'[1]REv Summary'!Y84</f>
        <v>23.442820000000001</v>
      </c>
      <c r="I94" s="305">
        <f>(H94-G94)/G94</f>
        <v>3.3404189926032899</v>
      </c>
      <c r="K94" s="278">
        <f>+'[1]REv Summary'!Q180</f>
        <v>297.52552000000003</v>
      </c>
      <c r="L94" s="278">
        <f>+'[1]REv Summary'!Q84</f>
        <v>5455.6559599999991</v>
      </c>
      <c r="M94" s="305">
        <f>(L94-K94)/K94</f>
        <v>17.336766405785959</v>
      </c>
      <c r="P94" s="279"/>
      <c r="S94" s="282"/>
    </row>
    <row r="95" spans="3:20" hidden="1" x14ac:dyDescent="0.25">
      <c r="D95" s="311" t="s">
        <v>535</v>
      </c>
      <c r="G95" s="278">
        <f>+'[2]Detailed Revenues'!Y84</f>
        <v>0</v>
      </c>
      <c r="H95" s="278">
        <f>+'[2]Detailed Revenues'!Z84</f>
        <v>0</v>
      </c>
      <c r="I95" s="305" t="e">
        <f>(H95-G95)/G95</f>
        <v>#DIV/0!</v>
      </c>
      <c r="K95" s="278"/>
      <c r="L95" s="278">
        <f>+'[2]Detailed Revenues'!Q84</f>
        <v>0</v>
      </c>
      <c r="M95" s="305" t="e">
        <f>(L95-K95)/K95</f>
        <v>#DIV/0!</v>
      </c>
      <c r="P95" s="279"/>
      <c r="S95" s="282"/>
    </row>
    <row r="96" spans="3:20" x14ac:dyDescent="0.25">
      <c r="D96" s="311" t="s">
        <v>534</v>
      </c>
      <c r="G96" s="278">
        <f>SUM(G97:G102)</f>
        <v>28.349169999999997</v>
      </c>
      <c r="H96" s="278">
        <f>SUM(H97:H102)</f>
        <v>109.72519</v>
      </c>
      <c r="I96" s="305">
        <f>(H96-G96)/G96</f>
        <v>2.8704903882547534</v>
      </c>
      <c r="K96" s="278">
        <f>SUM(K97:K102)</f>
        <v>804.69122000000004</v>
      </c>
      <c r="L96" s="278">
        <f>SUM(L97:L102)</f>
        <v>2731.24091</v>
      </c>
      <c r="M96" s="305">
        <f>(L96-K96)/K96</f>
        <v>2.3941477701223084</v>
      </c>
      <c r="P96" s="279"/>
      <c r="S96" s="282"/>
    </row>
    <row r="97" spans="3:20" s="302" customFormat="1" x14ac:dyDescent="0.25">
      <c r="D97" s="309" t="s">
        <v>533</v>
      </c>
      <c r="G97" s="308">
        <f>+'[1]REv Summary'!X87</f>
        <v>28.349169999999997</v>
      </c>
      <c r="H97" s="308">
        <f>+'[1]REv Summary'!Y87</f>
        <v>31.05</v>
      </c>
      <c r="I97" s="305">
        <f>(H97-G97)/G97</f>
        <v>9.5270161348639262E-2</v>
      </c>
      <c r="K97" s="308">
        <f>+'[1]REv Summary'!Q183</f>
        <v>203.33121999999997</v>
      </c>
      <c r="L97" s="308">
        <f>+'[1]REv Summary'!Q87</f>
        <v>487.63862999999998</v>
      </c>
      <c r="M97" s="307">
        <f>(L97-K97)/K97</f>
        <v>1.3982476965416331</v>
      </c>
      <c r="P97" s="304"/>
      <c r="Q97" s="303"/>
      <c r="R97" s="273"/>
      <c r="S97" s="282"/>
      <c r="T97" s="303"/>
    </row>
    <row r="98" spans="3:20" s="302" customFormat="1" x14ac:dyDescent="0.25">
      <c r="D98" s="309" t="s">
        <v>532</v>
      </c>
      <c r="G98" s="308">
        <f>+'[1]REv Summary'!X88</f>
        <v>0</v>
      </c>
      <c r="H98" s="308">
        <f>+'[1]REv Summary'!Y88</f>
        <v>0</v>
      </c>
      <c r="I98" s="305">
        <v>0</v>
      </c>
      <c r="K98" s="308">
        <f>+'[1]REv Summary'!Q184</f>
        <v>600</v>
      </c>
      <c r="L98" s="308">
        <f>+'[1]REv Summary'!Q88</f>
        <v>500</v>
      </c>
      <c r="M98" s="307">
        <f>(L98-K98)/K98</f>
        <v>-0.16666666666666666</v>
      </c>
      <c r="P98" s="304"/>
      <c r="Q98" s="303"/>
      <c r="R98" s="273"/>
      <c r="S98" s="282"/>
      <c r="T98" s="303"/>
    </row>
    <row r="99" spans="3:20" s="302" customFormat="1" x14ac:dyDescent="0.25">
      <c r="D99" s="309" t="s">
        <v>531</v>
      </c>
      <c r="G99" s="308">
        <f>+'[1]REv Summary'!X89</f>
        <v>0</v>
      </c>
      <c r="H99" s="308">
        <f>+'[1]REv Summary'!Y89</f>
        <v>0</v>
      </c>
      <c r="I99" s="305">
        <v>0</v>
      </c>
      <c r="K99" s="308">
        <f>+'[1]REv Summary'!Q185</f>
        <v>0</v>
      </c>
      <c r="L99" s="308">
        <f>+'[1]REv Summary'!Q89</f>
        <v>0</v>
      </c>
      <c r="M99" s="307">
        <v>0</v>
      </c>
      <c r="P99" s="304"/>
      <c r="Q99" s="303"/>
      <c r="R99" s="273"/>
      <c r="S99" s="282"/>
      <c r="T99" s="303"/>
    </row>
    <row r="100" spans="3:20" s="302" customFormat="1" x14ac:dyDescent="0.25">
      <c r="D100" s="309" t="s">
        <v>530</v>
      </c>
      <c r="G100" s="310">
        <f>+'[1]REv Summary'!X90</f>
        <v>0</v>
      </c>
      <c r="H100" s="308">
        <f>+'[1]REv Summary'!Y90</f>
        <v>78.675190000000001</v>
      </c>
      <c r="I100" s="305">
        <v>1</v>
      </c>
      <c r="K100" s="310">
        <f>+'[1]REv Summary'!Q186</f>
        <v>0.28000000000000003</v>
      </c>
      <c r="L100" s="308">
        <f>+'[1]REv Summary'!Q90</f>
        <v>1743.3222799999999</v>
      </c>
      <c r="M100" s="307">
        <f>(L100-K100)/K100</f>
        <v>6225.1509999999989</v>
      </c>
      <c r="P100" s="304"/>
      <c r="Q100" s="303"/>
      <c r="R100" s="273"/>
      <c r="S100" s="282"/>
      <c r="T100" s="303"/>
    </row>
    <row r="101" spans="3:20" s="302" customFormat="1" hidden="1" x14ac:dyDescent="0.25">
      <c r="D101" s="309" t="s">
        <v>529</v>
      </c>
      <c r="G101" s="308">
        <f>+'[1]REv Summary'!X91</f>
        <v>0</v>
      </c>
      <c r="H101" s="308">
        <f>+'[1]REv Summary'!Y91</f>
        <v>0</v>
      </c>
      <c r="I101" s="305" t="e">
        <f>(H101-G101)/G101</f>
        <v>#DIV/0!</v>
      </c>
      <c r="K101" s="308">
        <f>+'[1]REv Summary'!Q187</f>
        <v>0</v>
      </c>
      <c r="L101" s="308">
        <f>+'[1]REv Summary'!Q91</f>
        <v>0</v>
      </c>
      <c r="M101" s="307" t="e">
        <f>(L101-K101)/K101</f>
        <v>#DIV/0!</v>
      </c>
      <c r="P101" s="304"/>
      <c r="Q101" s="303"/>
      <c r="R101" s="273"/>
      <c r="S101" s="282"/>
      <c r="T101" s="303"/>
    </row>
    <row r="102" spans="3:20" s="302" customFormat="1" x14ac:dyDescent="0.25">
      <c r="D102" s="306" t="s">
        <v>528</v>
      </c>
      <c r="G102" s="278">
        <f>+'[1]REv Summary'!X92</f>
        <v>0</v>
      </c>
      <c r="H102" s="278">
        <f>+'[1]REv Summary'!Y92</f>
        <v>0</v>
      </c>
      <c r="I102" s="305">
        <v>0</v>
      </c>
      <c r="J102" s="272"/>
      <c r="K102" s="278">
        <f>+'[1]REv Summary'!Q188</f>
        <v>1.08</v>
      </c>
      <c r="L102" s="278">
        <f>+'[1]REv Summary'!Q92</f>
        <v>0.28000000000000003</v>
      </c>
      <c r="M102" s="305">
        <f>(L102-K102)/K102</f>
        <v>-0.7407407407407407</v>
      </c>
      <c r="P102" s="304"/>
      <c r="Q102" s="303"/>
      <c r="R102" s="273"/>
      <c r="S102" s="282"/>
      <c r="T102" s="303"/>
    </row>
    <row r="103" spans="3:20" x14ac:dyDescent="0.25">
      <c r="D103" s="289" t="s">
        <v>105</v>
      </c>
      <c r="G103" s="300">
        <f>SUM(G86:G96)</f>
        <v>11438.215029999999</v>
      </c>
      <c r="H103" s="300">
        <f>SUM(H86:H96)</f>
        <v>13414.29643</v>
      </c>
      <c r="I103" s="299">
        <f>(H103-G103)/G103</f>
        <v>0.17276134386503145</v>
      </c>
      <c r="J103" s="301"/>
      <c r="K103" s="300">
        <f>SUM(K86:K96)</f>
        <v>129286.10258999999</v>
      </c>
      <c r="L103" s="300">
        <f>SUM(L86:L96)</f>
        <v>143616.43257999999</v>
      </c>
      <c r="M103" s="299">
        <f>(L103-K103)/K103</f>
        <v>0.11084199850501503</v>
      </c>
      <c r="P103" s="283"/>
      <c r="S103" s="282"/>
    </row>
    <row r="104" spans="3:20" ht="6" customHeight="1" x14ac:dyDescent="0.25">
      <c r="G104" s="298"/>
      <c r="H104" s="298"/>
      <c r="I104" s="297"/>
      <c r="K104" s="298"/>
      <c r="L104" s="298"/>
      <c r="M104" s="297"/>
      <c r="S104" s="282"/>
    </row>
    <row r="105" spans="3:20" ht="4.5" customHeight="1" x14ac:dyDescent="0.25">
      <c r="G105" s="298"/>
      <c r="H105" s="298"/>
      <c r="I105" s="297"/>
      <c r="K105" s="298"/>
      <c r="L105" s="298"/>
      <c r="M105" s="297"/>
      <c r="S105" s="282"/>
    </row>
    <row r="106" spans="3:20" s="280" customFormat="1" ht="21" customHeight="1" x14ac:dyDescent="0.3">
      <c r="C106" s="296" t="s">
        <v>527</v>
      </c>
      <c r="D106" s="295"/>
      <c r="E106" s="295"/>
      <c r="F106" s="295"/>
      <c r="G106" s="291">
        <f>+G103+G80+G63+G35+G29+G17+G11</f>
        <v>241846.14886725097</v>
      </c>
      <c r="H106" s="294">
        <f>+H103+H80+H63+H35+H29+H17+H11</f>
        <v>342840.838389999</v>
      </c>
      <c r="I106" s="293">
        <f>(H106-G106)/G106</f>
        <v>0.41759891565684543</v>
      </c>
      <c r="J106" s="292"/>
      <c r="K106" s="291">
        <f>+K103+K80+K63+K35+K29+K17+K11</f>
        <v>3199515.2760372283</v>
      </c>
      <c r="L106" s="291">
        <f>+L103+L80+L63+L35+L29+L17+L11</f>
        <v>3470163.6403239751</v>
      </c>
      <c r="M106" s="290">
        <f>(L106-K106)/K106</f>
        <v>8.459042727933444E-2</v>
      </c>
      <c r="P106" s="283"/>
      <c r="Q106" s="281"/>
      <c r="R106" s="273"/>
      <c r="S106" s="282"/>
      <c r="T106" s="281"/>
    </row>
    <row r="107" spans="3:20" ht="4.5" customHeight="1" x14ac:dyDescent="0.25">
      <c r="D107" s="289"/>
      <c r="M107" s="275"/>
      <c r="S107" s="282"/>
    </row>
    <row r="108" spans="3:20" x14ac:dyDescent="0.25">
      <c r="C108" s="288"/>
      <c r="D108" s="273"/>
      <c r="E108" s="273"/>
      <c r="F108" s="273"/>
      <c r="G108" s="276"/>
      <c r="H108" s="276"/>
      <c r="K108" s="276"/>
      <c r="L108" s="276"/>
      <c r="M108" s="275"/>
      <c r="P108" s="279"/>
      <c r="S108" s="282"/>
    </row>
    <row r="109" spans="3:20" s="280" customFormat="1" ht="19.5" customHeight="1" x14ac:dyDescent="0.3">
      <c r="C109" s="287" t="s">
        <v>526</v>
      </c>
      <c r="D109" s="287"/>
      <c r="E109" s="287"/>
      <c r="F109" s="281"/>
      <c r="G109" s="285">
        <f>+G106+G108</f>
        <v>241846.14886725097</v>
      </c>
      <c r="H109" s="285">
        <f>+H106+H108</f>
        <v>342840.838389999</v>
      </c>
      <c r="I109" s="284">
        <f>(H109-G109)/G109</f>
        <v>0.41759891565684543</v>
      </c>
      <c r="J109" s="286"/>
      <c r="K109" s="285">
        <f>+K106+K108</f>
        <v>3199515.2760372283</v>
      </c>
      <c r="L109" s="285">
        <f>+L106+L108</f>
        <v>3470163.6403239751</v>
      </c>
      <c r="M109" s="284">
        <f>(L109-K109)/K109</f>
        <v>8.459042727933444E-2</v>
      </c>
      <c r="P109" s="283"/>
      <c r="Q109" s="281"/>
      <c r="R109" s="273"/>
      <c r="S109" s="282"/>
      <c r="T109" s="281"/>
    </row>
    <row r="110" spans="3:20" ht="10.5" customHeight="1" x14ac:dyDescent="0.25">
      <c r="G110" s="276"/>
      <c r="H110" s="276"/>
      <c r="K110" s="276"/>
      <c r="L110" s="276"/>
      <c r="P110" s="279"/>
    </row>
    <row r="111" spans="3:20" x14ac:dyDescent="0.25">
      <c r="G111" s="276"/>
      <c r="H111" s="276"/>
      <c r="K111" s="276"/>
      <c r="L111" s="276"/>
      <c r="P111" s="279"/>
    </row>
    <row r="112" spans="3:20" x14ac:dyDescent="0.25">
      <c r="G112" s="278"/>
      <c r="H112" s="278"/>
      <c r="I112" s="277"/>
      <c r="J112" s="278"/>
      <c r="K112" s="278"/>
      <c r="L112" s="278"/>
      <c r="M112" s="277"/>
    </row>
    <row r="113" spans="11:11" x14ac:dyDescent="0.25">
      <c r="K113" s="276"/>
    </row>
  </sheetData>
  <mergeCells count="9">
    <mergeCell ref="G83:H83"/>
    <mergeCell ref="K83:L83"/>
    <mergeCell ref="C106:F106"/>
    <mergeCell ref="G5:H5"/>
    <mergeCell ref="K5:L5"/>
    <mergeCell ref="G38:H38"/>
    <mergeCell ref="K38:L38"/>
    <mergeCell ref="G66:H66"/>
    <mergeCell ref="K66:L6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433"/>
  <sheetViews>
    <sheetView zoomScale="70" zoomScaleNormal="70" workbookViewId="0">
      <selection activeCell="B99" sqref="B99"/>
    </sheetView>
  </sheetViews>
  <sheetFormatPr defaultColWidth="10.33203125" defaultRowHeight="15.75" zeroHeight="1" x14ac:dyDescent="0.25"/>
  <cols>
    <col min="1" max="1" width="71.33203125" style="242" customWidth="1"/>
    <col min="2" max="3" width="24.1640625" style="242" customWidth="1"/>
    <col min="4" max="4" width="27.83203125" style="242" customWidth="1"/>
    <col min="5" max="16" width="24.1640625" style="242" customWidth="1"/>
    <col min="17" max="17" width="20.5" style="242" customWidth="1"/>
    <col min="18" max="18" width="24.83203125" style="242" customWidth="1"/>
    <col min="19" max="21" width="24.1640625" style="242" customWidth="1"/>
    <col min="22" max="22" width="20.5" style="242" customWidth="1"/>
    <col min="23" max="23" width="24.83203125" style="242" customWidth="1"/>
    <col min="24" max="26" width="24.1640625" style="242" customWidth="1"/>
    <col min="27" max="27" width="20.5" style="242" customWidth="1"/>
    <col min="28" max="28" width="24.83203125" style="242" customWidth="1"/>
    <col min="29" max="31" width="24.1640625" style="242" customWidth="1"/>
    <col min="32" max="32" width="20.5" style="242" customWidth="1"/>
    <col min="33" max="33" width="24.83203125" style="242" customWidth="1"/>
    <col min="34" max="34" width="24.1640625" style="242" customWidth="1"/>
    <col min="35" max="16384" width="10.33203125" style="242"/>
  </cols>
  <sheetData>
    <row r="1" spans="1:34" x14ac:dyDescent="0.25">
      <c r="A1" s="271" t="s">
        <v>0</v>
      </c>
      <c r="B1" s="271"/>
      <c r="C1" s="271"/>
      <c r="D1" s="271"/>
    </row>
    <row r="2" spans="1:34" x14ac:dyDescent="0.25">
      <c r="A2" s="271" t="s">
        <v>524</v>
      </c>
      <c r="B2" s="271"/>
      <c r="C2" s="271"/>
      <c r="D2" s="271"/>
    </row>
    <row r="3" spans="1:34" x14ac:dyDescent="0.25">
      <c r="A3" s="271" t="s">
        <v>523</v>
      </c>
      <c r="B3" s="271"/>
      <c r="C3" s="271"/>
      <c r="D3" s="271"/>
    </row>
    <row r="4" spans="1:34" x14ac:dyDescent="0.25">
      <c r="A4" s="271" t="s">
        <v>522</v>
      </c>
      <c r="B4" s="271"/>
      <c r="C4" s="271"/>
      <c r="D4" s="271"/>
    </row>
    <row r="5" spans="1:34" x14ac:dyDescent="0.25">
      <c r="A5" s="270" t="s">
        <v>521</v>
      </c>
      <c r="B5" s="270"/>
      <c r="C5" s="270"/>
      <c r="D5" s="270"/>
    </row>
    <row r="6" spans="1:34" x14ac:dyDescent="0.25">
      <c r="A6" s="269" t="s">
        <v>525</v>
      </c>
      <c r="B6" s="268"/>
      <c r="C6" s="268"/>
      <c r="D6" s="268"/>
    </row>
    <row r="7" spans="1:34" x14ac:dyDescent="0.25">
      <c r="A7" s="242" t="s">
        <v>519</v>
      </c>
    </row>
    <row r="8" spans="1:34" x14ac:dyDescent="0.25">
      <c r="A8" s="242" t="s">
        <v>518</v>
      </c>
    </row>
    <row r="9" spans="1:34" x14ac:dyDescent="0.25">
      <c r="A9" s="249"/>
      <c r="B9" s="267">
        <v>2023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5" t="s">
        <v>517</v>
      </c>
      <c r="O9" s="266">
        <v>2024</v>
      </c>
      <c r="P9" s="266"/>
      <c r="Q9" s="266"/>
      <c r="R9" s="266"/>
      <c r="S9" s="265" t="s">
        <v>516</v>
      </c>
      <c r="T9" s="266">
        <v>2025</v>
      </c>
      <c r="U9" s="266"/>
      <c r="V9" s="266"/>
      <c r="W9" s="266"/>
      <c r="X9" s="265" t="s">
        <v>515</v>
      </c>
      <c r="Y9" s="266">
        <v>2026</v>
      </c>
      <c r="Z9" s="266"/>
      <c r="AA9" s="266"/>
      <c r="AB9" s="266"/>
      <c r="AC9" s="265" t="s">
        <v>514</v>
      </c>
      <c r="AD9" s="266">
        <v>2027</v>
      </c>
      <c r="AE9" s="266"/>
      <c r="AF9" s="266"/>
      <c r="AG9" s="266"/>
      <c r="AH9" s="265" t="s">
        <v>513</v>
      </c>
    </row>
    <row r="10" spans="1:34" x14ac:dyDescent="0.25">
      <c r="A10" s="249"/>
      <c r="B10" s="264" t="s">
        <v>512</v>
      </c>
      <c r="C10" s="264" t="s">
        <v>511</v>
      </c>
      <c r="D10" s="264" t="s">
        <v>510</v>
      </c>
      <c r="E10" s="264" t="s">
        <v>509</v>
      </c>
      <c r="F10" s="264" t="s">
        <v>508</v>
      </c>
      <c r="G10" s="264" t="s">
        <v>507</v>
      </c>
      <c r="H10" s="264" t="s">
        <v>506</v>
      </c>
      <c r="I10" s="264" t="s">
        <v>505</v>
      </c>
      <c r="J10" s="264" t="s">
        <v>504</v>
      </c>
      <c r="K10" s="264" t="s">
        <v>503</v>
      </c>
      <c r="L10" s="264" t="s">
        <v>502</v>
      </c>
      <c r="M10" s="264" t="s">
        <v>501</v>
      </c>
      <c r="N10" s="262"/>
      <c r="O10" s="263" t="s">
        <v>500</v>
      </c>
      <c r="P10" s="263" t="s">
        <v>499</v>
      </c>
      <c r="Q10" s="263" t="s">
        <v>498</v>
      </c>
      <c r="R10" s="263" t="s">
        <v>497</v>
      </c>
      <c r="S10" s="262"/>
      <c r="T10" s="263" t="s">
        <v>500</v>
      </c>
      <c r="U10" s="263" t="s">
        <v>499</v>
      </c>
      <c r="V10" s="263" t="s">
        <v>498</v>
      </c>
      <c r="W10" s="263" t="s">
        <v>497</v>
      </c>
      <c r="X10" s="262"/>
      <c r="Y10" s="263" t="s">
        <v>500</v>
      </c>
      <c r="Z10" s="263" t="s">
        <v>499</v>
      </c>
      <c r="AA10" s="263" t="s">
        <v>498</v>
      </c>
      <c r="AB10" s="263" t="s">
        <v>497</v>
      </c>
      <c r="AC10" s="262"/>
      <c r="AD10" s="263" t="s">
        <v>500</v>
      </c>
      <c r="AE10" s="263" t="s">
        <v>499</v>
      </c>
      <c r="AF10" s="263" t="s">
        <v>498</v>
      </c>
      <c r="AG10" s="263" t="s">
        <v>497</v>
      </c>
      <c r="AH10" s="262"/>
    </row>
    <row r="11" spans="1:34" x14ac:dyDescent="0.25">
      <c r="A11" s="248" t="s">
        <v>496</v>
      </c>
      <c r="B11" s="247"/>
      <c r="C11" s="247"/>
      <c r="D11" s="247"/>
    </row>
    <row r="12" spans="1:34" x14ac:dyDescent="0.25">
      <c r="A12" s="249"/>
      <c r="B12" s="247"/>
      <c r="C12" s="247"/>
      <c r="D12" s="247"/>
    </row>
    <row r="13" spans="1:34" x14ac:dyDescent="0.25">
      <c r="A13" s="257" t="s">
        <v>495</v>
      </c>
      <c r="B13" s="247"/>
      <c r="C13" s="247"/>
      <c r="D13" s="247"/>
    </row>
    <row r="14" spans="1:34" x14ac:dyDescent="0.25">
      <c r="A14" s="255" t="s">
        <v>494</v>
      </c>
      <c r="B14" s="247"/>
      <c r="C14" s="247"/>
      <c r="D14" s="247"/>
    </row>
    <row r="15" spans="1:34" x14ac:dyDescent="0.25">
      <c r="A15" s="256" t="s">
        <v>493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>
        <f>SUM(B15:M15)</f>
        <v>0</v>
      </c>
      <c r="O15" s="253"/>
      <c r="P15" s="253"/>
      <c r="Q15" s="253"/>
      <c r="R15" s="253"/>
      <c r="S15" s="253">
        <f>SUM(O15:R15)</f>
        <v>0</v>
      </c>
      <c r="T15" s="253"/>
      <c r="U15" s="253"/>
      <c r="V15" s="253"/>
      <c r="W15" s="253"/>
      <c r="X15" s="253">
        <f>SUM(T15:W15)</f>
        <v>0</v>
      </c>
      <c r="Y15" s="253"/>
      <c r="Z15" s="253"/>
      <c r="AA15" s="253"/>
      <c r="AB15" s="253"/>
      <c r="AC15" s="253">
        <f>SUM(Y15:AB15)</f>
        <v>0</v>
      </c>
      <c r="AD15" s="253"/>
      <c r="AE15" s="253"/>
      <c r="AF15" s="253"/>
      <c r="AG15" s="253"/>
      <c r="AH15" s="253">
        <f>SUM(AD15:AG15)</f>
        <v>0</v>
      </c>
    </row>
    <row r="16" spans="1:34" x14ac:dyDescent="0.25">
      <c r="A16" s="256" t="s">
        <v>492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>
        <f>SUM(B16:M16)</f>
        <v>0</v>
      </c>
      <c r="O16" s="253"/>
      <c r="P16" s="253"/>
      <c r="Q16" s="253"/>
      <c r="R16" s="253"/>
      <c r="S16" s="253">
        <f>SUM(O16:R16)</f>
        <v>0</v>
      </c>
      <c r="T16" s="253"/>
      <c r="U16" s="253"/>
      <c r="V16" s="253"/>
      <c r="W16" s="253"/>
      <c r="X16" s="253">
        <f>SUM(T16:W16)</f>
        <v>0</v>
      </c>
      <c r="Y16" s="253"/>
      <c r="Z16" s="253"/>
      <c r="AA16" s="253"/>
      <c r="AB16" s="253"/>
      <c r="AC16" s="253">
        <f>SUM(Y16:AB16)</f>
        <v>0</v>
      </c>
      <c r="AD16" s="253"/>
      <c r="AE16" s="253"/>
      <c r="AF16" s="253"/>
      <c r="AG16" s="253"/>
      <c r="AH16" s="253">
        <f>SUM(AD16:AG16)</f>
        <v>0</v>
      </c>
    </row>
    <row r="17" spans="1:34" x14ac:dyDescent="0.25">
      <c r="A17" s="256" t="s">
        <v>491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>
        <f>SUM(B17:M17)</f>
        <v>0</v>
      </c>
      <c r="O17" s="253"/>
      <c r="P17" s="253"/>
      <c r="Q17" s="253"/>
      <c r="R17" s="253"/>
      <c r="S17" s="253">
        <f>SUM(O17:R17)</f>
        <v>0</v>
      </c>
      <c r="T17" s="253"/>
      <c r="U17" s="253"/>
      <c r="V17" s="253"/>
      <c r="W17" s="253"/>
      <c r="X17" s="253">
        <f>SUM(T17:W17)</f>
        <v>0</v>
      </c>
      <c r="Y17" s="253"/>
      <c r="Z17" s="253"/>
      <c r="AA17" s="253"/>
      <c r="AB17" s="253"/>
      <c r="AC17" s="253">
        <f>SUM(Y17:AB17)</f>
        <v>0</v>
      </c>
      <c r="AD17" s="253"/>
      <c r="AE17" s="253"/>
      <c r="AF17" s="253"/>
      <c r="AG17" s="253"/>
      <c r="AH17" s="253">
        <f>SUM(AD17:AG17)</f>
        <v>0</v>
      </c>
    </row>
    <row r="18" spans="1:34" x14ac:dyDescent="0.25">
      <c r="A18" s="256" t="s">
        <v>490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>
        <f>SUM(B18:M18)</f>
        <v>0</v>
      </c>
      <c r="O18" s="253"/>
      <c r="P18" s="253"/>
      <c r="Q18" s="253"/>
      <c r="R18" s="253"/>
      <c r="S18" s="253">
        <f>SUM(O18:R18)</f>
        <v>0</v>
      </c>
      <c r="T18" s="253"/>
      <c r="U18" s="253"/>
      <c r="V18" s="253"/>
      <c r="W18" s="253"/>
      <c r="X18" s="253">
        <f>SUM(T18:W18)</f>
        <v>0</v>
      </c>
      <c r="Y18" s="253"/>
      <c r="Z18" s="253"/>
      <c r="AA18" s="253"/>
      <c r="AB18" s="253"/>
      <c r="AC18" s="253">
        <f>SUM(Y18:AB18)</f>
        <v>0</v>
      </c>
      <c r="AD18" s="253"/>
      <c r="AE18" s="253"/>
      <c r="AF18" s="253"/>
      <c r="AG18" s="253"/>
      <c r="AH18" s="253">
        <f>SUM(AD18:AG18)</f>
        <v>0</v>
      </c>
    </row>
    <row r="19" spans="1:34" x14ac:dyDescent="0.25">
      <c r="A19" s="256" t="s">
        <v>489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>
        <f>SUM(B19:M19)</f>
        <v>0</v>
      </c>
      <c r="O19" s="253"/>
      <c r="P19" s="253"/>
      <c r="Q19" s="253"/>
      <c r="R19" s="253"/>
      <c r="S19" s="253">
        <f>SUM(O19:R19)</f>
        <v>0</v>
      </c>
      <c r="T19" s="253"/>
      <c r="U19" s="253"/>
      <c r="V19" s="253"/>
      <c r="W19" s="253"/>
      <c r="X19" s="253">
        <f>SUM(T19:W19)</f>
        <v>0</v>
      </c>
      <c r="Y19" s="253"/>
      <c r="Z19" s="253"/>
      <c r="AA19" s="253"/>
      <c r="AB19" s="253"/>
      <c r="AC19" s="253">
        <f>SUM(Y19:AB19)</f>
        <v>0</v>
      </c>
      <c r="AD19" s="253"/>
      <c r="AE19" s="253"/>
      <c r="AF19" s="253"/>
      <c r="AG19" s="253"/>
      <c r="AH19" s="253">
        <f>SUM(AD19:AG19)</f>
        <v>0</v>
      </c>
    </row>
    <row r="20" spans="1:34" x14ac:dyDescent="0.25">
      <c r="A20" s="256" t="s">
        <v>488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>
        <f>SUM(B20:M20)</f>
        <v>0</v>
      </c>
      <c r="O20" s="253"/>
      <c r="P20" s="253"/>
      <c r="Q20" s="253"/>
      <c r="R20" s="253"/>
      <c r="S20" s="253">
        <f>SUM(O20:R20)</f>
        <v>0</v>
      </c>
      <c r="T20" s="253"/>
      <c r="U20" s="253"/>
      <c r="V20" s="253"/>
      <c r="W20" s="253"/>
      <c r="X20" s="253">
        <f>SUM(T20:W20)</f>
        <v>0</v>
      </c>
      <c r="Y20" s="253"/>
      <c r="Z20" s="253"/>
      <c r="AA20" s="253"/>
      <c r="AB20" s="253"/>
      <c r="AC20" s="253">
        <f>SUM(Y20:AB20)</f>
        <v>0</v>
      </c>
      <c r="AD20" s="253"/>
      <c r="AE20" s="253"/>
      <c r="AF20" s="253"/>
      <c r="AG20" s="253"/>
      <c r="AH20" s="253">
        <f>SUM(AD20:AG20)</f>
        <v>0</v>
      </c>
    </row>
    <row r="21" spans="1:34" x14ac:dyDescent="0.25">
      <c r="A21" s="256" t="s">
        <v>487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>
        <f>SUM(B21:M21)</f>
        <v>0</v>
      </c>
      <c r="O21" s="253"/>
      <c r="P21" s="253"/>
      <c r="Q21" s="253"/>
      <c r="R21" s="253"/>
      <c r="S21" s="253">
        <f>SUM(O21:R21)</f>
        <v>0</v>
      </c>
      <c r="T21" s="253"/>
      <c r="U21" s="253"/>
      <c r="V21" s="253"/>
      <c r="W21" s="253"/>
      <c r="X21" s="253">
        <f>SUM(T21:W21)</f>
        <v>0</v>
      </c>
      <c r="Y21" s="253"/>
      <c r="Z21" s="253"/>
      <c r="AA21" s="253"/>
      <c r="AB21" s="253"/>
      <c r="AC21" s="253">
        <f>SUM(Y21:AB21)</f>
        <v>0</v>
      </c>
      <c r="AD21" s="253"/>
      <c r="AE21" s="253"/>
      <c r="AF21" s="253"/>
      <c r="AG21" s="253"/>
      <c r="AH21" s="253">
        <f>SUM(AD21:AG21)</f>
        <v>0</v>
      </c>
    </row>
    <row r="22" spans="1:34" x14ac:dyDescent="0.25">
      <c r="A22" s="256" t="s">
        <v>486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>
        <f>SUM(B22:M22)</f>
        <v>0</v>
      </c>
      <c r="O22" s="253"/>
      <c r="P22" s="253"/>
      <c r="Q22" s="253"/>
      <c r="R22" s="253"/>
      <c r="S22" s="253">
        <f>SUM(O22:R22)</f>
        <v>0</v>
      </c>
      <c r="T22" s="253"/>
      <c r="U22" s="253"/>
      <c r="V22" s="253"/>
      <c r="W22" s="253"/>
      <c r="X22" s="253">
        <f>SUM(T22:W22)</f>
        <v>0</v>
      </c>
      <c r="Y22" s="253"/>
      <c r="Z22" s="253"/>
      <c r="AA22" s="253"/>
      <c r="AB22" s="253"/>
      <c r="AC22" s="253">
        <f>SUM(Y22:AB22)</f>
        <v>0</v>
      </c>
      <c r="AD22" s="253"/>
      <c r="AE22" s="253"/>
      <c r="AF22" s="253"/>
      <c r="AG22" s="253"/>
      <c r="AH22" s="253">
        <f>SUM(AD22:AG22)</f>
        <v>0</v>
      </c>
    </row>
    <row r="23" spans="1:34" x14ac:dyDescent="0.25">
      <c r="A23" s="255" t="s">
        <v>485</v>
      </c>
      <c r="B23" s="252">
        <f>SUM(B15:B22)</f>
        <v>0</v>
      </c>
      <c r="C23" s="252">
        <f>SUM(C15:C22)</f>
        <v>0</v>
      </c>
      <c r="D23" s="252">
        <f>SUM(D15:D22)</f>
        <v>0</v>
      </c>
      <c r="E23" s="252">
        <f>SUM(E15:E22)</f>
        <v>0</v>
      </c>
      <c r="F23" s="252">
        <f>SUM(F15:F22)</f>
        <v>0</v>
      </c>
      <c r="G23" s="252">
        <f>SUM(G15:G22)</f>
        <v>0</v>
      </c>
      <c r="H23" s="252">
        <f>SUM(H15:H22)</f>
        <v>0</v>
      </c>
      <c r="I23" s="252">
        <f>SUM(I15:I22)</f>
        <v>0</v>
      </c>
      <c r="J23" s="252">
        <f>SUM(J15:J22)</f>
        <v>0</v>
      </c>
      <c r="K23" s="252">
        <f>SUM(K15:K22)</f>
        <v>0</v>
      </c>
      <c r="L23" s="252">
        <f>SUM(L15:L22)</f>
        <v>0</v>
      </c>
      <c r="M23" s="252">
        <f>SUM(M15:M22)</f>
        <v>0</v>
      </c>
      <c r="N23" s="252">
        <f>SUM(B23:M23)</f>
        <v>0</v>
      </c>
      <c r="O23" s="252">
        <f>SUM(O15:O22)</f>
        <v>0</v>
      </c>
      <c r="P23" s="252">
        <f>SUM(P15:P22)</f>
        <v>0</v>
      </c>
      <c r="Q23" s="252">
        <f>SUM(Q15:Q22)</f>
        <v>0</v>
      </c>
      <c r="R23" s="252">
        <f>SUM(R15:R22)</f>
        <v>0</v>
      </c>
      <c r="S23" s="252">
        <f>SUM(O23:R23)</f>
        <v>0</v>
      </c>
      <c r="T23" s="252">
        <f>SUM(T15:T22)</f>
        <v>0</v>
      </c>
      <c r="U23" s="252">
        <f>SUM(U15:U22)</f>
        <v>0</v>
      </c>
      <c r="V23" s="252">
        <f>SUM(V15:V22)</f>
        <v>0</v>
      </c>
      <c r="W23" s="252">
        <f>SUM(W15:W22)</f>
        <v>0</v>
      </c>
      <c r="X23" s="252">
        <f>SUM(T23:W23)</f>
        <v>0</v>
      </c>
      <c r="Y23" s="252">
        <f>SUM(Y15:Y22)</f>
        <v>0</v>
      </c>
      <c r="Z23" s="252">
        <f>SUM(Z15:Z22)</f>
        <v>0</v>
      </c>
      <c r="AA23" s="252">
        <f>SUM(AA15:AA22)</f>
        <v>0</v>
      </c>
      <c r="AB23" s="252">
        <f>SUM(AB15:AB22)</f>
        <v>0</v>
      </c>
      <c r="AC23" s="252">
        <f>SUM(Y23:AB23)</f>
        <v>0</v>
      </c>
      <c r="AD23" s="252">
        <f>SUM(AD15:AD22)</f>
        <v>0</v>
      </c>
      <c r="AE23" s="252">
        <f>SUM(AE15:AE22)</f>
        <v>0</v>
      </c>
      <c r="AF23" s="252">
        <f>SUM(AF15:AF22)</f>
        <v>0</v>
      </c>
      <c r="AG23" s="252">
        <f>SUM(AG15:AG22)</f>
        <v>0</v>
      </c>
      <c r="AH23" s="252">
        <f>SUM(AD23:AG23)</f>
        <v>0</v>
      </c>
    </row>
    <row r="24" spans="1:34" x14ac:dyDescent="0.25">
      <c r="A24" s="249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</row>
    <row r="25" spans="1:34" x14ac:dyDescent="0.25">
      <c r="A25" s="255" t="s">
        <v>484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</row>
    <row r="26" spans="1:34" x14ac:dyDescent="0.25">
      <c r="A26" s="256" t="s">
        <v>483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>
        <f>SUM(B26:M26)</f>
        <v>0</v>
      </c>
      <c r="O26" s="253"/>
      <c r="P26" s="253"/>
      <c r="Q26" s="253"/>
      <c r="R26" s="253"/>
      <c r="S26" s="253">
        <f>SUM(O26:R26)</f>
        <v>0</v>
      </c>
      <c r="T26" s="253"/>
      <c r="U26" s="253"/>
      <c r="V26" s="253"/>
      <c r="W26" s="253"/>
      <c r="X26" s="253">
        <f>SUM(T26:W26)</f>
        <v>0</v>
      </c>
      <c r="Y26" s="253"/>
      <c r="Z26" s="253"/>
      <c r="AA26" s="253"/>
      <c r="AB26" s="253"/>
      <c r="AC26" s="253">
        <f>SUM(Y26:AB26)</f>
        <v>0</v>
      </c>
      <c r="AD26" s="253"/>
      <c r="AE26" s="253"/>
      <c r="AF26" s="253"/>
      <c r="AG26" s="253"/>
      <c r="AH26" s="253">
        <f>SUM(AD26:AG26)</f>
        <v>0</v>
      </c>
    </row>
    <row r="27" spans="1:34" x14ac:dyDescent="0.25">
      <c r="A27" s="256" t="s">
        <v>482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>
        <f>SUM(B27:M27)</f>
        <v>0</v>
      </c>
      <c r="O27" s="253"/>
      <c r="P27" s="253"/>
      <c r="Q27" s="253"/>
      <c r="R27" s="253"/>
      <c r="S27" s="253">
        <f>SUM(O27:R27)</f>
        <v>0</v>
      </c>
      <c r="T27" s="253"/>
      <c r="U27" s="253"/>
      <c r="V27" s="253"/>
      <c r="W27" s="253"/>
      <c r="X27" s="253">
        <f>SUM(T27:W27)</f>
        <v>0</v>
      </c>
      <c r="Y27" s="253"/>
      <c r="Z27" s="253"/>
      <c r="AA27" s="253"/>
      <c r="AB27" s="253"/>
      <c r="AC27" s="253">
        <f>SUM(Y27:AB27)</f>
        <v>0</v>
      </c>
      <c r="AD27" s="253"/>
      <c r="AE27" s="253"/>
      <c r="AF27" s="253"/>
      <c r="AG27" s="253"/>
      <c r="AH27" s="253">
        <f>SUM(AD27:AG27)</f>
        <v>0</v>
      </c>
    </row>
    <row r="28" spans="1:34" x14ac:dyDescent="0.25">
      <c r="A28" s="256" t="s">
        <v>481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>
        <f>SUM(B28:M28)</f>
        <v>0</v>
      </c>
      <c r="O28" s="253"/>
      <c r="P28" s="253"/>
      <c r="Q28" s="253"/>
      <c r="R28" s="253"/>
      <c r="S28" s="253">
        <f>SUM(O28:R28)</f>
        <v>0</v>
      </c>
      <c r="T28" s="253"/>
      <c r="U28" s="253"/>
      <c r="V28" s="253"/>
      <c r="W28" s="253"/>
      <c r="X28" s="253">
        <f>SUM(T28:W28)</f>
        <v>0</v>
      </c>
      <c r="Y28" s="253"/>
      <c r="Z28" s="253"/>
      <c r="AA28" s="253"/>
      <c r="AB28" s="253"/>
      <c r="AC28" s="253">
        <f>SUM(Y28:AB28)</f>
        <v>0</v>
      </c>
      <c r="AD28" s="253"/>
      <c r="AE28" s="253"/>
      <c r="AF28" s="253"/>
      <c r="AG28" s="253"/>
      <c r="AH28" s="253">
        <f>SUM(AD28:AG28)</f>
        <v>0</v>
      </c>
    </row>
    <row r="29" spans="1:34" x14ac:dyDescent="0.25">
      <c r="A29" s="256" t="s">
        <v>480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>
        <f>SUM(B29:M29)</f>
        <v>0</v>
      </c>
      <c r="O29" s="253"/>
      <c r="P29" s="253"/>
      <c r="Q29" s="253"/>
      <c r="R29" s="253"/>
      <c r="S29" s="253">
        <f>SUM(O29:R29)</f>
        <v>0</v>
      </c>
      <c r="T29" s="253"/>
      <c r="U29" s="253"/>
      <c r="V29" s="253"/>
      <c r="W29" s="253"/>
      <c r="X29" s="253">
        <f>SUM(T29:W29)</f>
        <v>0</v>
      </c>
      <c r="Y29" s="253"/>
      <c r="Z29" s="253"/>
      <c r="AA29" s="253"/>
      <c r="AB29" s="253"/>
      <c r="AC29" s="253">
        <f>SUM(Y29:AB29)</f>
        <v>0</v>
      </c>
      <c r="AD29" s="253"/>
      <c r="AE29" s="253"/>
      <c r="AF29" s="253"/>
      <c r="AG29" s="253"/>
      <c r="AH29" s="253">
        <f>SUM(AD29:AG29)</f>
        <v>0</v>
      </c>
    </row>
    <row r="30" spans="1:34" x14ac:dyDescent="0.25">
      <c r="A30" s="256" t="s">
        <v>479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>
        <f>SUM(B30:M30)</f>
        <v>0</v>
      </c>
      <c r="O30" s="253"/>
      <c r="P30" s="253"/>
      <c r="Q30" s="253"/>
      <c r="R30" s="253"/>
      <c r="S30" s="253">
        <f>SUM(O30:R30)</f>
        <v>0</v>
      </c>
      <c r="T30" s="253"/>
      <c r="U30" s="253"/>
      <c r="V30" s="253"/>
      <c r="W30" s="253"/>
      <c r="X30" s="253">
        <f>SUM(T30:W30)</f>
        <v>0</v>
      </c>
      <c r="Y30" s="253"/>
      <c r="Z30" s="253"/>
      <c r="AA30" s="253"/>
      <c r="AB30" s="253"/>
      <c r="AC30" s="253">
        <f>SUM(Y30:AB30)</f>
        <v>0</v>
      </c>
      <c r="AD30" s="253"/>
      <c r="AE30" s="253"/>
      <c r="AF30" s="253"/>
      <c r="AG30" s="253"/>
      <c r="AH30" s="253">
        <f>SUM(AD30:AG30)</f>
        <v>0</v>
      </c>
    </row>
    <row r="31" spans="1:34" x14ac:dyDescent="0.25">
      <c r="A31" s="261" t="s">
        <v>478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>
        <f>SUM(B31:M31)</f>
        <v>0</v>
      </c>
      <c r="O31" s="253"/>
      <c r="P31" s="253"/>
      <c r="Q31" s="253"/>
      <c r="R31" s="253"/>
      <c r="S31" s="253">
        <f>SUM(O31:R31)</f>
        <v>0</v>
      </c>
      <c r="T31" s="253"/>
      <c r="U31" s="253"/>
      <c r="V31" s="253"/>
      <c r="W31" s="253"/>
      <c r="X31" s="253">
        <f>SUM(T31:W31)</f>
        <v>0</v>
      </c>
      <c r="Y31" s="253"/>
      <c r="Z31" s="253"/>
      <c r="AA31" s="253"/>
      <c r="AB31" s="253"/>
      <c r="AC31" s="253">
        <f>SUM(Y31:AB31)</f>
        <v>0</v>
      </c>
      <c r="AD31" s="253"/>
      <c r="AE31" s="253"/>
      <c r="AF31" s="253"/>
      <c r="AG31" s="253"/>
      <c r="AH31" s="253">
        <f>SUM(AD31:AG31)</f>
        <v>0</v>
      </c>
    </row>
    <row r="32" spans="1:34" x14ac:dyDescent="0.25">
      <c r="A32" s="261" t="s">
        <v>477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>
        <f>SUM(B32:M32)</f>
        <v>0</v>
      </c>
      <c r="O32" s="253"/>
      <c r="P32" s="253"/>
      <c r="Q32" s="253"/>
      <c r="R32" s="253"/>
      <c r="S32" s="253">
        <f>SUM(O32:R32)</f>
        <v>0</v>
      </c>
      <c r="T32" s="253"/>
      <c r="U32" s="253"/>
      <c r="V32" s="253"/>
      <c r="W32" s="253"/>
      <c r="X32" s="253">
        <f>SUM(T32:W32)</f>
        <v>0</v>
      </c>
      <c r="Y32" s="253"/>
      <c r="Z32" s="253"/>
      <c r="AA32" s="253"/>
      <c r="AB32" s="253"/>
      <c r="AC32" s="253">
        <f>SUM(Y32:AB32)</f>
        <v>0</v>
      </c>
      <c r="AD32" s="253"/>
      <c r="AE32" s="253"/>
      <c r="AF32" s="253"/>
      <c r="AG32" s="253"/>
      <c r="AH32" s="253">
        <f>SUM(AD32:AG32)</f>
        <v>0</v>
      </c>
    </row>
    <row r="33" spans="1:34" x14ac:dyDescent="0.25">
      <c r="A33" s="256" t="s">
        <v>476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>
        <f>SUM(B33:M33)</f>
        <v>0</v>
      </c>
      <c r="O33" s="253"/>
      <c r="P33" s="253"/>
      <c r="Q33" s="253"/>
      <c r="R33" s="253"/>
      <c r="S33" s="253">
        <f>SUM(O33:R33)</f>
        <v>0</v>
      </c>
      <c r="T33" s="253"/>
      <c r="U33" s="253"/>
      <c r="V33" s="253"/>
      <c r="W33" s="253"/>
      <c r="X33" s="253">
        <f>SUM(T33:W33)</f>
        <v>0</v>
      </c>
      <c r="Y33" s="253"/>
      <c r="Z33" s="253"/>
      <c r="AA33" s="253"/>
      <c r="AB33" s="253"/>
      <c r="AC33" s="253">
        <f>SUM(Y33:AB33)</f>
        <v>0</v>
      </c>
      <c r="AD33" s="253"/>
      <c r="AE33" s="253"/>
      <c r="AF33" s="253"/>
      <c r="AG33" s="253"/>
      <c r="AH33" s="253">
        <f>SUM(AD33:AG33)</f>
        <v>0</v>
      </c>
    </row>
    <row r="34" spans="1:34" x14ac:dyDescent="0.25">
      <c r="A34" s="256" t="s">
        <v>475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>
        <f>SUM(B34:M34)</f>
        <v>0</v>
      </c>
      <c r="O34" s="253"/>
      <c r="P34" s="253"/>
      <c r="Q34" s="253"/>
      <c r="R34" s="253"/>
      <c r="S34" s="253">
        <f>SUM(O34:R34)</f>
        <v>0</v>
      </c>
      <c r="T34" s="253"/>
      <c r="U34" s="253"/>
      <c r="V34" s="253"/>
      <c r="W34" s="253"/>
      <c r="X34" s="253">
        <f>SUM(T34:W34)</f>
        <v>0</v>
      </c>
      <c r="Y34" s="253"/>
      <c r="Z34" s="253"/>
      <c r="AA34" s="253"/>
      <c r="AB34" s="253"/>
      <c r="AC34" s="253">
        <f>SUM(Y34:AB34)</f>
        <v>0</v>
      </c>
      <c r="AD34" s="253"/>
      <c r="AE34" s="253"/>
      <c r="AF34" s="253"/>
      <c r="AG34" s="253"/>
      <c r="AH34" s="253">
        <f>SUM(AD34:AG34)</f>
        <v>0</v>
      </c>
    </row>
    <row r="35" spans="1:34" x14ac:dyDescent="0.25">
      <c r="A35" s="256" t="s">
        <v>474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>
        <f>SUM(B35:M35)</f>
        <v>0</v>
      </c>
      <c r="O35" s="253"/>
      <c r="P35" s="253"/>
      <c r="Q35" s="253"/>
      <c r="R35" s="253"/>
      <c r="S35" s="253">
        <f>SUM(O35:R35)</f>
        <v>0</v>
      </c>
      <c r="T35" s="253"/>
      <c r="U35" s="253"/>
      <c r="V35" s="253"/>
      <c r="W35" s="253"/>
      <c r="X35" s="253">
        <f>SUM(T35:W35)</f>
        <v>0</v>
      </c>
      <c r="Y35" s="253"/>
      <c r="Z35" s="253"/>
      <c r="AA35" s="253"/>
      <c r="AB35" s="253"/>
      <c r="AC35" s="253">
        <f>SUM(Y35:AB35)</f>
        <v>0</v>
      </c>
      <c r="AD35" s="253"/>
      <c r="AE35" s="253"/>
      <c r="AF35" s="253"/>
      <c r="AG35" s="253"/>
      <c r="AH35" s="253">
        <f>SUM(AD35:AG35)</f>
        <v>0</v>
      </c>
    </row>
    <row r="36" spans="1:34" x14ac:dyDescent="0.25">
      <c r="A36" s="256" t="s">
        <v>473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>
        <f>SUM(B36:M36)</f>
        <v>0</v>
      </c>
      <c r="O36" s="253"/>
      <c r="P36" s="253"/>
      <c r="Q36" s="253"/>
      <c r="R36" s="253"/>
      <c r="S36" s="253">
        <f>SUM(O36:R36)</f>
        <v>0</v>
      </c>
      <c r="T36" s="253"/>
      <c r="U36" s="253"/>
      <c r="V36" s="253"/>
      <c r="W36" s="253"/>
      <c r="X36" s="253">
        <f>SUM(T36:W36)</f>
        <v>0</v>
      </c>
      <c r="Y36" s="253"/>
      <c r="Z36" s="253"/>
      <c r="AA36" s="253"/>
      <c r="AB36" s="253"/>
      <c r="AC36" s="253">
        <f>SUM(Y36:AB36)</f>
        <v>0</v>
      </c>
      <c r="AD36" s="253"/>
      <c r="AE36" s="253"/>
      <c r="AF36" s="253"/>
      <c r="AG36" s="253"/>
      <c r="AH36" s="253">
        <f>SUM(AD36:AG36)</f>
        <v>0</v>
      </c>
    </row>
    <row r="37" spans="1:34" x14ac:dyDescent="0.25">
      <c r="A37" s="256" t="s">
        <v>472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>
        <f>SUM(B37:M37)</f>
        <v>0</v>
      </c>
      <c r="O37" s="253"/>
      <c r="P37" s="253"/>
      <c r="Q37" s="253"/>
      <c r="R37" s="253"/>
      <c r="S37" s="253">
        <f>SUM(O37:R37)</f>
        <v>0</v>
      </c>
      <c r="T37" s="253"/>
      <c r="U37" s="253"/>
      <c r="V37" s="253"/>
      <c r="W37" s="253"/>
      <c r="X37" s="253">
        <f>SUM(T37:W37)</f>
        <v>0</v>
      </c>
      <c r="Y37" s="253"/>
      <c r="Z37" s="253"/>
      <c r="AA37" s="253"/>
      <c r="AB37" s="253"/>
      <c r="AC37" s="253">
        <f>SUM(Y37:AB37)</f>
        <v>0</v>
      </c>
      <c r="AD37" s="253"/>
      <c r="AE37" s="253"/>
      <c r="AF37" s="253"/>
      <c r="AG37" s="253"/>
      <c r="AH37" s="253">
        <f>SUM(AD37:AG37)</f>
        <v>0</v>
      </c>
    </row>
    <row r="38" spans="1:34" x14ac:dyDescent="0.25">
      <c r="A38" s="256" t="s">
        <v>471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>
        <f>SUM(B38:M38)</f>
        <v>0</v>
      </c>
      <c r="O38" s="253"/>
      <c r="P38" s="253"/>
      <c r="Q38" s="253"/>
      <c r="R38" s="253"/>
      <c r="S38" s="253">
        <f>SUM(O38:R38)</f>
        <v>0</v>
      </c>
      <c r="T38" s="253"/>
      <c r="U38" s="253"/>
      <c r="V38" s="253"/>
      <c r="W38" s="253"/>
      <c r="X38" s="253">
        <f>SUM(T38:W38)</f>
        <v>0</v>
      </c>
      <c r="Y38" s="253"/>
      <c r="Z38" s="253"/>
      <c r="AA38" s="253"/>
      <c r="AB38" s="253"/>
      <c r="AC38" s="253">
        <f>SUM(Y38:AB38)</f>
        <v>0</v>
      </c>
      <c r="AD38" s="253"/>
      <c r="AE38" s="253"/>
      <c r="AF38" s="253"/>
      <c r="AG38" s="253"/>
      <c r="AH38" s="253">
        <f>SUM(AD38:AG38)</f>
        <v>0</v>
      </c>
    </row>
    <row r="39" spans="1:34" x14ac:dyDescent="0.25">
      <c r="A39" s="256" t="s">
        <v>470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>
        <f>SUM(B39:M39)</f>
        <v>0</v>
      </c>
      <c r="O39" s="253"/>
      <c r="P39" s="253"/>
      <c r="Q39" s="253"/>
      <c r="R39" s="253"/>
      <c r="S39" s="253">
        <f>SUM(O39:R39)</f>
        <v>0</v>
      </c>
      <c r="T39" s="253"/>
      <c r="U39" s="253"/>
      <c r="V39" s="253"/>
      <c r="W39" s="253"/>
      <c r="X39" s="253">
        <f>SUM(T39:W39)</f>
        <v>0</v>
      </c>
      <c r="Y39" s="253"/>
      <c r="Z39" s="253"/>
      <c r="AA39" s="253"/>
      <c r="AB39" s="253"/>
      <c r="AC39" s="253">
        <f>SUM(Y39:AB39)</f>
        <v>0</v>
      </c>
      <c r="AD39" s="253"/>
      <c r="AE39" s="253"/>
      <c r="AF39" s="253"/>
      <c r="AG39" s="253"/>
      <c r="AH39" s="253">
        <f>SUM(AD39:AG39)</f>
        <v>0</v>
      </c>
    </row>
    <row r="40" spans="1:34" x14ac:dyDescent="0.25">
      <c r="A40" s="256" t="s">
        <v>469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>
        <f>SUM(B40:M40)</f>
        <v>0</v>
      </c>
      <c r="O40" s="253"/>
      <c r="P40" s="253"/>
      <c r="Q40" s="253"/>
      <c r="R40" s="253"/>
      <c r="S40" s="253">
        <f>SUM(O40:R40)</f>
        <v>0</v>
      </c>
      <c r="T40" s="253"/>
      <c r="U40" s="253"/>
      <c r="V40" s="253"/>
      <c r="W40" s="253"/>
      <c r="X40" s="253">
        <f>SUM(T40:W40)</f>
        <v>0</v>
      </c>
      <c r="Y40" s="253"/>
      <c r="Z40" s="253"/>
      <c r="AA40" s="253"/>
      <c r="AB40" s="253"/>
      <c r="AC40" s="253">
        <f>SUM(Y40:AB40)</f>
        <v>0</v>
      </c>
      <c r="AD40" s="253"/>
      <c r="AE40" s="253"/>
      <c r="AF40" s="253"/>
      <c r="AG40" s="253"/>
      <c r="AH40" s="253">
        <f>SUM(AD40:AG40)</f>
        <v>0</v>
      </c>
    </row>
    <row r="41" spans="1:34" x14ac:dyDescent="0.25">
      <c r="A41" s="256" t="s">
        <v>468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>
        <f>SUM(B41:M41)</f>
        <v>0</v>
      </c>
      <c r="O41" s="253"/>
      <c r="P41" s="253"/>
      <c r="Q41" s="253"/>
      <c r="R41" s="253"/>
      <c r="S41" s="253">
        <f>SUM(O41:R41)</f>
        <v>0</v>
      </c>
      <c r="T41" s="253"/>
      <c r="U41" s="253"/>
      <c r="V41" s="253"/>
      <c r="W41" s="253"/>
      <c r="X41" s="253">
        <f>SUM(T41:W41)</f>
        <v>0</v>
      </c>
      <c r="Y41" s="253"/>
      <c r="Z41" s="253"/>
      <c r="AA41" s="253"/>
      <c r="AB41" s="253"/>
      <c r="AC41" s="253">
        <f>SUM(Y41:AB41)</f>
        <v>0</v>
      </c>
      <c r="AD41" s="253"/>
      <c r="AE41" s="253"/>
      <c r="AF41" s="253"/>
      <c r="AG41" s="253"/>
      <c r="AH41" s="253">
        <f>SUM(AD41:AG41)</f>
        <v>0</v>
      </c>
    </row>
    <row r="42" spans="1:34" x14ac:dyDescent="0.25">
      <c r="A42" s="256" t="s">
        <v>467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>
        <f>SUM(B42:M42)</f>
        <v>0</v>
      </c>
      <c r="O42" s="253"/>
      <c r="P42" s="253"/>
      <c r="Q42" s="253"/>
      <c r="R42" s="253"/>
      <c r="S42" s="253">
        <f>SUM(O42:R42)</f>
        <v>0</v>
      </c>
      <c r="T42" s="253"/>
      <c r="U42" s="253"/>
      <c r="V42" s="253"/>
      <c r="W42" s="253"/>
      <c r="X42" s="253">
        <f>SUM(T42:W42)</f>
        <v>0</v>
      </c>
      <c r="Y42" s="253"/>
      <c r="Z42" s="253"/>
      <c r="AA42" s="253"/>
      <c r="AB42" s="253"/>
      <c r="AC42" s="253">
        <f>SUM(Y42:AB42)</f>
        <v>0</v>
      </c>
      <c r="AD42" s="253"/>
      <c r="AE42" s="253"/>
      <c r="AF42" s="253"/>
      <c r="AG42" s="253"/>
      <c r="AH42" s="253">
        <f>SUM(AD42:AG42)</f>
        <v>0</v>
      </c>
    </row>
    <row r="43" spans="1:34" x14ac:dyDescent="0.25">
      <c r="A43" s="256" t="s">
        <v>466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>
        <f>SUM(B43:M43)</f>
        <v>0</v>
      </c>
      <c r="O43" s="253"/>
      <c r="P43" s="253"/>
      <c r="Q43" s="253"/>
      <c r="R43" s="253"/>
      <c r="S43" s="253">
        <f>SUM(O43:R43)</f>
        <v>0</v>
      </c>
      <c r="T43" s="253"/>
      <c r="U43" s="253"/>
      <c r="V43" s="253"/>
      <c r="W43" s="253"/>
      <c r="X43" s="253">
        <f>SUM(T43:W43)</f>
        <v>0</v>
      </c>
      <c r="Y43" s="253"/>
      <c r="Z43" s="253"/>
      <c r="AA43" s="253"/>
      <c r="AB43" s="253"/>
      <c r="AC43" s="253">
        <f>SUM(Y43:AB43)</f>
        <v>0</v>
      </c>
      <c r="AD43" s="253"/>
      <c r="AE43" s="253"/>
      <c r="AF43" s="253"/>
      <c r="AG43" s="253"/>
      <c r="AH43" s="253">
        <f>SUM(AD43:AG43)</f>
        <v>0</v>
      </c>
    </row>
    <row r="44" spans="1:34" x14ac:dyDescent="0.25">
      <c r="A44" s="255" t="s">
        <v>465</v>
      </c>
      <c r="B44" s="252">
        <f>SUM(B26:B43)</f>
        <v>0</v>
      </c>
      <c r="C44" s="252">
        <f>SUM(C26:C43)</f>
        <v>0</v>
      </c>
      <c r="D44" s="252">
        <f>SUM(D26:D43)</f>
        <v>0</v>
      </c>
      <c r="E44" s="252">
        <f>SUM(E26:E43)</f>
        <v>0</v>
      </c>
      <c r="F44" s="252">
        <f>SUM(F26:F43)</f>
        <v>0</v>
      </c>
      <c r="G44" s="252">
        <f>SUM(G26:G43)</f>
        <v>0</v>
      </c>
      <c r="H44" s="252">
        <f>SUM(H26:H43)</f>
        <v>0</v>
      </c>
      <c r="I44" s="252">
        <f>SUM(I26:I43)</f>
        <v>0</v>
      </c>
      <c r="J44" s="252">
        <f>SUM(J26:J43)</f>
        <v>0</v>
      </c>
      <c r="K44" s="252">
        <f>SUM(K26:K43)</f>
        <v>0</v>
      </c>
      <c r="L44" s="252">
        <f>SUM(L26:L43)</f>
        <v>0</v>
      </c>
      <c r="M44" s="252">
        <f>SUM(M26:M43)</f>
        <v>0</v>
      </c>
      <c r="N44" s="252">
        <f>SUM(B44:M44)</f>
        <v>0</v>
      </c>
      <c r="O44" s="252">
        <f>SUM(O26:O43)</f>
        <v>0</v>
      </c>
      <c r="P44" s="252">
        <f>SUM(P26:P43)</f>
        <v>0</v>
      </c>
      <c r="Q44" s="252">
        <f>SUM(Q26:Q43)</f>
        <v>0</v>
      </c>
      <c r="R44" s="252">
        <f>SUM(R26:R43)</f>
        <v>0</v>
      </c>
      <c r="S44" s="252">
        <f>SUM(O44:R44)</f>
        <v>0</v>
      </c>
      <c r="T44" s="252">
        <f>SUM(T26:T43)</f>
        <v>0</v>
      </c>
      <c r="U44" s="252">
        <f>SUM(U26:U43)</f>
        <v>0</v>
      </c>
      <c r="V44" s="252">
        <f>SUM(V26:V43)</f>
        <v>0</v>
      </c>
      <c r="W44" s="252">
        <f>SUM(W26:W43)</f>
        <v>0</v>
      </c>
      <c r="X44" s="252">
        <f>SUM(T44:W44)</f>
        <v>0</v>
      </c>
      <c r="Y44" s="252">
        <f>SUM(Y26:Y43)</f>
        <v>0</v>
      </c>
      <c r="Z44" s="252">
        <f>SUM(Z26:Z43)</f>
        <v>0</v>
      </c>
      <c r="AA44" s="252">
        <f>SUM(AA26:AA43)</f>
        <v>0</v>
      </c>
      <c r="AB44" s="252">
        <f>SUM(AB26:AB43)</f>
        <v>0</v>
      </c>
      <c r="AC44" s="252">
        <f>SUM(Y44:AB44)</f>
        <v>0</v>
      </c>
      <c r="AD44" s="252">
        <f>SUM(AD26:AD43)</f>
        <v>0</v>
      </c>
      <c r="AE44" s="252">
        <f>SUM(AE26:AE43)</f>
        <v>0</v>
      </c>
      <c r="AF44" s="252">
        <f>SUM(AF26:AF43)</f>
        <v>0</v>
      </c>
      <c r="AG44" s="252">
        <f>SUM(AG26:AG43)</f>
        <v>0</v>
      </c>
      <c r="AH44" s="252">
        <f>SUM(AD44:AG44)</f>
        <v>0</v>
      </c>
    </row>
    <row r="45" spans="1:34" x14ac:dyDescent="0.25">
      <c r="A45" s="249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</row>
    <row r="46" spans="1:34" x14ac:dyDescent="0.25">
      <c r="A46" s="257" t="s">
        <v>464</v>
      </c>
      <c r="B46" s="252">
        <f>B44+B23</f>
        <v>0</v>
      </c>
      <c r="C46" s="252">
        <f>C44+C23</f>
        <v>0</v>
      </c>
      <c r="D46" s="252">
        <f>D44+D23</f>
        <v>0</v>
      </c>
      <c r="E46" s="252">
        <f>E44+E23</f>
        <v>0</v>
      </c>
      <c r="F46" s="252">
        <f>F44+F23</f>
        <v>0</v>
      </c>
      <c r="G46" s="252">
        <f>G44+G23</f>
        <v>0</v>
      </c>
      <c r="H46" s="252">
        <f>H44+H23</f>
        <v>0</v>
      </c>
      <c r="I46" s="252">
        <f>I44+I23</f>
        <v>0</v>
      </c>
      <c r="J46" s="252">
        <f>J44+J23</f>
        <v>0</v>
      </c>
      <c r="K46" s="252">
        <f>K44+K23</f>
        <v>0</v>
      </c>
      <c r="L46" s="252">
        <f>L44+L23</f>
        <v>0</v>
      </c>
      <c r="M46" s="252">
        <f>M44+M23</f>
        <v>0</v>
      </c>
      <c r="N46" s="252">
        <f>SUM(B46:M46)</f>
        <v>0</v>
      </c>
      <c r="O46" s="252">
        <f>O44+O23</f>
        <v>0</v>
      </c>
      <c r="P46" s="252">
        <f>P44+P23</f>
        <v>0</v>
      </c>
      <c r="Q46" s="252">
        <f>Q44+Q23</f>
        <v>0</v>
      </c>
      <c r="R46" s="252">
        <f>R44+R23</f>
        <v>0</v>
      </c>
      <c r="S46" s="252">
        <f>SUM(O46:R46)</f>
        <v>0</v>
      </c>
      <c r="T46" s="252">
        <f>T44+T23</f>
        <v>0</v>
      </c>
      <c r="U46" s="252">
        <f>U44+U23</f>
        <v>0</v>
      </c>
      <c r="V46" s="252">
        <f>V44+V23</f>
        <v>0</v>
      </c>
      <c r="W46" s="252">
        <f>W44+W23</f>
        <v>0</v>
      </c>
      <c r="X46" s="252">
        <f>SUM(T46:W46)</f>
        <v>0</v>
      </c>
      <c r="Y46" s="252">
        <f>Y44+Y23</f>
        <v>0</v>
      </c>
      <c r="Z46" s="252">
        <f>Z44+Z23</f>
        <v>0</v>
      </c>
      <c r="AA46" s="252">
        <f>AA44+AA23</f>
        <v>0</v>
      </c>
      <c r="AB46" s="252">
        <f>AB44+AB23</f>
        <v>0</v>
      </c>
      <c r="AC46" s="252">
        <f>SUM(Y46:AB46)</f>
        <v>0</v>
      </c>
      <c r="AD46" s="252">
        <f>AD44+AD23</f>
        <v>0</v>
      </c>
      <c r="AE46" s="252">
        <f>AE44+AE23</f>
        <v>0</v>
      </c>
      <c r="AF46" s="252">
        <f>AF44+AF23</f>
        <v>0</v>
      </c>
      <c r="AG46" s="252">
        <f>AG44+AG23</f>
        <v>0</v>
      </c>
      <c r="AH46" s="252">
        <f>SUM(AD46:AG46)</f>
        <v>0</v>
      </c>
    </row>
    <row r="47" spans="1:34" x14ac:dyDescent="0.25">
      <c r="A47" s="249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</row>
    <row r="48" spans="1:34" x14ac:dyDescent="0.25">
      <c r="A48" s="248" t="s">
        <v>463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</row>
    <row r="49" spans="1:34" x14ac:dyDescent="0.25">
      <c r="A49" s="255" t="s">
        <v>462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</row>
    <row r="50" spans="1:34" x14ac:dyDescent="0.25">
      <c r="A50" s="256" t="s">
        <v>461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f>SUM(B50:M50)</f>
        <v>0</v>
      </c>
      <c r="O50" s="253"/>
      <c r="P50" s="253"/>
      <c r="Q50" s="253"/>
      <c r="R50" s="253"/>
      <c r="S50" s="253">
        <f>SUM(O50:R50)</f>
        <v>0</v>
      </c>
      <c r="T50" s="253"/>
      <c r="U50" s="253"/>
      <c r="V50" s="253"/>
      <c r="W50" s="253"/>
      <c r="X50" s="253">
        <f>SUM(T50:W50)</f>
        <v>0</v>
      </c>
      <c r="Y50" s="253"/>
      <c r="Z50" s="253"/>
      <c r="AA50" s="253"/>
      <c r="AB50" s="253"/>
      <c r="AC50" s="253">
        <f>SUM(Y50:AB50)</f>
        <v>0</v>
      </c>
      <c r="AD50" s="253"/>
      <c r="AE50" s="253"/>
      <c r="AF50" s="253"/>
      <c r="AG50" s="253"/>
      <c r="AH50" s="253">
        <f>SUM(AD50:AG50)</f>
        <v>0</v>
      </c>
    </row>
    <row r="51" spans="1:34" x14ac:dyDescent="0.25">
      <c r="A51" s="256" t="s">
        <v>460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>
        <f>SUM(B51:M51)</f>
        <v>0</v>
      </c>
      <c r="O51" s="253"/>
      <c r="P51" s="253"/>
      <c r="Q51" s="253"/>
      <c r="R51" s="253"/>
      <c r="S51" s="253">
        <f>SUM(O51:R51)</f>
        <v>0</v>
      </c>
      <c r="T51" s="253"/>
      <c r="U51" s="253"/>
      <c r="V51" s="253"/>
      <c r="W51" s="253"/>
      <c r="X51" s="253">
        <f>SUM(T51:W51)</f>
        <v>0</v>
      </c>
      <c r="Y51" s="253"/>
      <c r="Z51" s="253"/>
      <c r="AA51" s="253"/>
      <c r="AB51" s="253"/>
      <c r="AC51" s="253">
        <f>SUM(Y51:AB51)</f>
        <v>0</v>
      </c>
      <c r="AD51" s="253"/>
      <c r="AE51" s="253"/>
      <c r="AF51" s="253"/>
      <c r="AG51" s="253"/>
      <c r="AH51" s="253">
        <f>SUM(AD51:AG51)</f>
        <v>0</v>
      </c>
    </row>
    <row r="52" spans="1:34" x14ac:dyDescent="0.25">
      <c r="A52" s="256" t="s">
        <v>459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>
        <f>SUM(B52:M52)</f>
        <v>0</v>
      </c>
      <c r="O52" s="253"/>
      <c r="P52" s="253"/>
      <c r="Q52" s="253"/>
      <c r="R52" s="253"/>
      <c r="S52" s="253">
        <f>SUM(O52:R52)</f>
        <v>0</v>
      </c>
      <c r="T52" s="253"/>
      <c r="U52" s="253"/>
      <c r="V52" s="253"/>
      <c r="W52" s="253"/>
      <c r="X52" s="253">
        <f>SUM(T52:W52)</f>
        <v>0</v>
      </c>
      <c r="Y52" s="253"/>
      <c r="Z52" s="253"/>
      <c r="AA52" s="253"/>
      <c r="AB52" s="253"/>
      <c r="AC52" s="253">
        <f>SUM(Y52:AB52)</f>
        <v>0</v>
      </c>
      <c r="AD52" s="253"/>
      <c r="AE52" s="253"/>
      <c r="AF52" s="253"/>
      <c r="AG52" s="253"/>
      <c r="AH52" s="253">
        <f>SUM(AD52:AG52)</f>
        <v>0</v>
      </c>
    </row>
    <row r="53" spans="1:34" x14ac:dyDescent="0.25">
      <c r="A53" s="256" t="s">
        <v>458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>
        <f>SUM(B53:M53)</f>
        <v>0</v>
      </c>
      <c r="O53" s="253"/>
      <c r="P53" s="253"/>
      <c r="Q53" s="253"/>
      <c r="R53" s="253"/>
      <c r="S53" s="253">
        <f>SUM(O53:R53)</f>
        <v>0</v>
      </c>
      <c r="T53" s="253"/>
      <c r="U53" s="253"/>
      <c r="V53" s="253"/>
      <c r="W53" s="253"/>
      <c r="X53" s="253">
        <f>SUM(T53:W53)</f>
        <v>0</v>
      </c>
      <c r="Y53" s="253"/>
      <c r="Z53" s="253"/>
      <c r="AA53" s="253"/>
      <c r="AB53" s="253"/>
      <c r="AC53" s="253">
        <f>SUM(Y53:AB53)</f>
        <v>0</v>
      </c>
      <c r="AD53" s="253"/>
      <c r="AE53" s="253"/>
      <c r="AF53" s="253"/>
      <c r="AG53" s="253"/>
      <c r="AH53" s="253">
        <f>SUM(AD53:AG53)</f>
        <v>0</v>
      </c>
    </row>
    <row r="54" spans="1:34" x14ac:dyDescent="0.25">
      <c r="A54" s="255" t="s">
        <v>457</v>
      </c>
      <c r="B54" s="252">
        <f>SUM(B50:B53)</f>
        <v>0</v>
      </c>
      <c r="C54" s="252">
        <f>SUM(C50:C53)</f>
        <v>0</v>
      </c>
      <c r="D54" s="252">
        <f>SUM(D50:D53)</f>
        <v>0</v>
      </c>
      <c r="E54" s="252">
        <f>SUM(E50:E53)</f>
        <v>0</v>
      </c>
      <c r="F54" s="252">
        <f>SUM(F50:F53)</f>
        <v>0</v>
      </c>
      <c r="G54" s="252">
        <f>SUM(G50:G53)</f>
        <v>0</v>
      </c>
      <c r="H54" s="252">
        <f>SUM(H50:H53)</f>
        <v>0</v>
      </c>
      <c r="I54" s="252">
        <f>SUM(I50:I53)</f>
        <v>0</v>
      </c>
      <c r="J54" s="252">
        <f>SUM(J50:J53)</f>
        <v>0</v>
      </c>
      <c r="K54" s="252">
        <f>SUM(K50:K53)</f>
        <v>0</v>
      </c>
      <c r="L54" s="252">
        <f>SUM(L50:L53)</f>
        <v>0</v>
      </c>
      <c r="M54" s="252">
        <f>SUM(M50:M53)</f>
        <v>0</v>
      </c>
      <c r="N54" s="252">
        <f>SUM(B54:M54)</f>
        <v>0</v>
      </c>
      <c r="O54" s="252">
        <f>SUM(O50:O53)</f>
        <v>0</v>
      </c>
      <c r="P54" s="252">
        <f>SUM(P50:P53)</f>
        <v>0</v>
      </c>
      <c r="Q54" s="252">
        <f>SUM(Q50:Q53)</f>
        <v>0</v>
      </c>
      <c r="R54" s="252">
        <f>SUM(R50:R53)</f>
        <v>0</v>
      </c>
      <c r="S54" s="252">
        <f>SUM(O54:R54)</f>
        <v>0</v>
      </c>
      <c r="T54" s="252">
        <f>SUM(T50:T53)</f>
        <v>0</v>
      </c>
      <c r="U54" s="252">
        <f>SUM(U50:U53)</f>
        <v>0</v>
      </c>
      <c r="V54" s="252">
        <f>SUM(V50:V53)</f>
        <v>0</v>
      </c>
      <c r="W54" s="252">
        <f>SUM(W50:W53)</f>
        <v>0</v>
      </c>
      <c r="X54" s="252">
        <f>SUM(T54:W54)</f>
        <v>0</v>
      </c>
      <c r="Y54" s="252">
        <f>SUM(Y50:Y53)</f>
        <v>0</v>
      </c>
      <c r="Z54" s="252">
        <f>SUM(Z50:Z53)</f>
        <v>0</v>
      </c>
      <c r="AA54" s="252">
        <f>SUM(AA50:AA53)</f>
        <v>0</v>
      </c>
      <c r="AB54" s="252">
        <f>SUM(AB50:AB53)</f>
        <v>0</v>
      </c>
      <c r="AC54" s="252">
        <f>SUM(Y54:AB54)</f>
        <v>0</v>
      </c>
      <c r="AD54" s="252">
        <f>SUM(AD50:AD53)</f>
        <v>0</v>
      </c>
      <c r="AE54" s="252">
        <f>SUM(AE50:AE53)</f>
        <v>0</v>
      </c>
      <c r="AF54" s="252">
        <f>SUM(AF50:AF53)</f>
        <v>0</v>
      </c>
      <c r="AG54" s="252">
        <f>SUM(AG50:AG53)</f>
        <v>0</v>
      </c>
      <c r="AH54" s="252">
        <f>SUM(AD54:AG54)</f>
        <v>0</v>
      </c>
    </row>
    <row r="55" spans="1:34" x14ac:dyDescent="0.25">
      <c r="A55" s="249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</row>
    <row r="56" spans="1:34" x14ac:dyDescent="0.25">
      <c r="A56" s="255" t="s">
        <v>456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</row>
    <row r="57" spans="1:34" x14ac:dyDescent="0.25">
      <c r="A57" s="256" t="s">
        <v>455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>
        <f>SUM(B57:M57)</f>
        <v>0</v>
      </c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</row>
    <row r="58" spans="1:34" x14ac:dyDescent="0.25">
      <c r="A58" s="256" t="s">
        <v>454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>
        <f>SUM(B58:M58)</f>
        <v>0</v>
      </c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</row>
    <row r="59" spans="1:34" x14ac:dyDescent="0.25">
      <c r="A59" s="255" t="s">
        <v>453</v>
      </c>
      <c r="B59" s="252">
        <f>SUM(B57:B58)</f>
        <v>0</v>
      </c>
      <c r="C59" s="252">
        <f>SUM(C57:C58)</f>
        <v>0</v>
      </c>
      <c r="D59" s="252">
        <f>SUM(D57:D58)</f>
        <v>0</v>
      </c>
      <c r="E59" s="252">
        <f>SUM(E57:E58)</f>
        <v>0</v>
      </c>
      <c r="F59" s="252">
        <f>SUM(F57:F58)</f>
        <v>0</v>
      </c>
      <c r="G59" s="252">
        <f>SUM(G57:G58)</f>
        <v>0</v>
      </c>
      <c r="H59" s="252">
        <f>SUM(H57:H58)</f>
        <v>0</v>
      </c>
      <c r="I59" s="252">
        <f>SUM(I57:I58)</f>
        <v>0</v>
      </c>
      <c r="J59" s="252">
        <f>SUM(J57:J58)</f>
        <v>0</v>
      </c>
      <c r="K59" s="252">
        <f>SUM(K57:K58)</f>
        <v>0</v>
      </c>
      <c r="L59" s="252">
        <f>SUM(L57:L58)</f>
        <v>0</v>
      </c>
      <c r="M59" s="252">
        <f>SUM(M57:M58)</f>
        <v>0</v>
      </c>
      <c r="N59" s="252">
        <f>SUM(B59:M59)</f>
        <v>0</v>
      </c>
      <c r="O59" s="252">
        <f>SUM(O57:O58)</f>
        <v>0</v>
      </c>
      <c r="P59" s="252">
        <f>SUM(P57:P58)</f>
        <v>0</v>
      </c>
      <c r="Q59" s="252">
        <f>SUM(Q57:Q58)</f>
        <v>0</v>
      </c>
      <c r="R59" s="252">
        <f>SUM(R57:R58)</f>
        <v>0</v>
      </c>
      <c r="S59" s="252">
        <f>SUM(O59:R59)</f>
        <v>0</v>
      </c>
      <c r="T59" s="252">
        <f>SUM(T57:T58)</f>
        <v>0</v>
      </c>
      <c r="U59" s="252">
        <f>SUM(U57:U58)</f>
        <v>0</v>
      </c>
      <c r="V59" s="252">
        <f>SUM(V57:V58)</f>
        <v>0</v>
      </c>
      <c r="W59" s="252">
        <f>SUM(W57:W58)</f>
        <v>0</v>
      </c>
      <c r="X59" s="252">
        <f>SUM(T59:W59)</f>
        <v>0</v>
      </c>
      <c r="Y59" s="252">
        <f>SUM(Y57:Y58)</f>
        <v>0</v>
      </c>
      <c r="Z59" s="252">
        <f>SUM(Z57:Z58)</f>
        <v>0</v>
      </c>
      <c r="AA59" s="252">
        <f>SUM(AA57:AA58)</f>
        <v>0</v>
      </c>
      <c r="AB59" s="252">
        <f>SUM(AB57:AB58)</f>
        <v>0</v>
      </c>
      <c r="AC59" s="252">
        <f>SUM(Y59:AB59)</f>
        <v>0</v>
      </c>
      <c r="AD59" s="252">
        <f>SUM(AD57:AD58)</f>
        <v>0</v>
      </c>
      <c r="AE59" s="252">
        <f>SUM(AE57:AE58)</f>
        <v>0</v>
      </c>
      <c r="AF59" s="252">
        <f>SUM(AF57:AF58)</f>
        <v>0</v>
      </c>
      <c r="AG59" s="252">
        <f>SUM(AG57:AG58)</f>
        <v>0</v>
      </c>
      <c r="AH59" s="252">
        <f>SUM(AD59:AG59)</f>
        <v>0</v>
      </c>
    </row>
    <row r="60" spans="1:34" x14ac:dyDescent="0.25">
      <c r="A60" s="249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</row>
    <row r="61" spans="1:34" x14ac:dyDescent="0.25">
      <c r="A61" s="248" t="s">
        <v>452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</row>
    <row r="62" spans="1:34" x14ac:dyDescent="0.25">
      <c r="A62" s="249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</row>
    <row r="63" spans="1:34" x14ac:dyDescent="0.25">
      <c r="A63" s="248" t="s">
        <v>451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</row>
    <row r="64" spans="1:34" x14ac:dyDescent="0.25">
      <c r="A64" s="256" t="s">
        <v>450</v>
      </c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>
        <f>SUM(B64:M64)</f>
        <v>0</v>
      </c>
      <c r="O64" s="253"/>
      <c r="P64" s="253"/>
      <c r="Q64" s="253"/>
      <c r="R64" s="253"/>
      <c r="S64" s="253">
        <f>SUM(O64:R64)</f>
        <v>0</v>
      </c>
      <c r="T64" s="253"/>
      <c r="U64" s="253"/>
      <c r="V64" s="253"/>
      <c r="W64" s="253"/>
      <c r="X64" s="253">
        <f>SUM(T64:W64)</f>
        <v>0</v>
      </c>
      <c r="Y64" s="253"/>
      <c r="Z64" s="253"/>
      <c r="AA64" s="253"/>
      <c r="AB64" s="253"/>
      <c r="AC64" s="253">
        <f>SUM(Y64:AB64)</f>
        <v>0</v>
      </c>
      <c r="AD64" s="253"/>
      <c r="AE64" s="253"/>
      <c r="AF64" s="253"/>
      <c r="AG64" s="253"/>
      <c r="AH64" s="253">
        <f>SUM(AD64:AG64)</f>
        <v>0</v>
      </c>
    </row>
    <row r="65" spans="1:34" x14ac:dyDescent="0.25">
      <c r="A65" s="256" t="s">
        <v>449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>
        <f>SUM(B65:M65)</f>
        <v>0</v>
      </c>
      <c r="O65" s="253"/>
      <c r="P65" s="253"/>
      <c r="Q65" s="253"/>
      <c r="R65" s="253"/>
      <c r="S65" s="253">
        <f>SUM(O65:R65)</f>
        <v>0</v>
      </c>
      <c r="T65" s="253"/>
      <c r="U65" s="253"/>
      <c r="V65" s="253"/>
      <c r="W65" s="253"/>
      <c r="X65" s="253">
        <f>SUM(T65:W65)</f>
        <v>0</v>
      </c>
      <c r="Y65" s="253"/>
      <c r="Z65" s="253"/>
      <c r="AA65" s="253"/>
      <c r="AB65" s="253"/>
      <c r="AC65" s="253">
        <f>SUM(Y65:AB65)</f>
        <v>0</v>
      </c>
      <c r="AD65" s="253"/>
      <c r="AE65" s="253"/>
      <c r="AF65" s="253"/>
      <c r="AG65" s="253"/>
      <c r="AH65" s="253">
        <f>SUM(AD65:AG65)</f>
        <v>0</v>
      </c>
    </row>
    <row r="66" spans="1:34" x14ac:dyDescent="0.25">
      <c r="A66" s="256" t="s">
        <v>448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>
        <f>SUM(B66:M66)</f>
        <v>0</v>
      </c>
      <c r="O66" s="253"/>
      <c r="P66" s="253"/>
      <c r="Q66" s="253"/>
      <c r="R66" s="253"/>
      <c r="S66" s="253">
        <f>SUM(O66:R66)</f>
        <v>0</v>
      </c>
      <c r="T66" s="253"/>
      <c r="U66" s="253"/>
      <c r="V66" s="253"/>
      <c r="W66" s="253"/>
      <c r="X66" s="253">
        <f>SUM(T66:W66)</f>
        <v>0</v>
      </c>
      <c r="Y66" s="253"/>
      <c r="Z66" s="253"/>
      <c r="AA66" s="253"/>
      <c r="AB66" s="253"/>
      <c r="AC66" s="253">
        <f>SUM(Y66:AB66)</f>
        <v>0</v>
      </c>
      <c r="AD66" s="253"/>
      <c r="AE66" s="253"/>
      <c r="AF66" s="253"/>
      <c r="AG66" s="253"/>
      <c r="AH66" s="253">
        <f>SUM(AD66:AG66)</f>
        <v>0</v>
      </c>
    </row>
    <row r="67" spans="1:34" x14ac:dyDescent="0.25">
      <c r="A67" s="256" t="s">
        <v>447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>
        <f>SUM(B67:M67)</f>
        <v>0</v>
      </c>
      <c r="O67" s="253"/>
      <c r="P67" s="253"/>
      <c r="Q67" s="253"/>
      <c r="R67" s="253"/>
      <c r="S67" s="253">
        <f>SUM(O67:R67)</f>
        <v>0</v>
      </c>
      <c r="T67" s="253"/>
      <c r="U67" s="253"/>
      <c r="V67" s="253"/>
      <c r="W67" s="253"/>
      <c r="X67" s="253">
        <f>SUM(T67:W67)</f>
        <v>0</v>
      </c>
      <c r="Y67" s="253"/>
      <c r="Z67" s="253"/>
      <c r="AA67" s="253"/>
      <c r="AB67" s="253"/>
      <c r="AC67" s="253">
        <f>SUM(Y67:AB67)</f>
        <v>0</v>
      </c>
      <c r="AD67" s="253"/>
      <c r="AE67" s="253"/>
      <c r="AF67" s="253"/>
      <c r="AG67" s="253"/>
      <c r="AH67" s="253">
        <f>SUM(AD67:AG67)</f>
        <v>0</v>
      </c>
    </row>
    <row r="68" spans="1:34" x14ac:dyDescent="0.25">
      <c r="A68" s="256" t="s">
        <v>446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>
        <f>SUM(B68:M68)</f>
        <v>0</v>
      </c>
      <c r="O68" s="253"/>
      <c r="P68" s="253"/>
      <c r="Q68" s="253"/>
      <c r="R68" s="253"/>
      <c r="S68" s="253">
        <f>SUM(O68:R68)</f>
        <v>0</v>
      </c>
      <c r="T68" s="253"/>
      <c r="U68" s="253"/>
      <c r="V68" s="253"/>
      <c r="W68" s="253"/>
      <c r="X68" s="253">
        <f>SUM(T68:W68)</f>
        <v>0</v>
      </c>
      <c r="Y68" s="253"/>
      <c r="Z68" s="253"/>
      <c r="AA68" s="253"/>
      <c r="AB68" s="253"/>
      <c r="AC68" s="253">
        <f>SUM(Y68:AB68)</f>
        <v>0</v>
      </c>
      <c r="AD68" s="253"/>
      <c r="AE68" s="253"/>
      <c r="AF68" s="253"/>
      <c r="AG68" s="253"/>
      <c r="AH68" s="253">
        <f>SUM(AD68:AG68)</f>
        <v>0</v>
      </c>
    </row>
    <row r="69" spans="1:34" x14ac:dyDescent="0.25">
      <c r="A69" s="256" t="s">
        <v>445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>
        <f>SUM(B69:M69)</f>
        <v>0</v>
      </c>
      <c r="O69" s="253"/>
      <c r="P69" s="253"/>
      <c r="Q69" s="253"/>
      <c r="R69" s="253"/>
      <c r="S69" s="253">
        <f>SUM(O69:R69)</f>
        <v>0</v>
      </c>
      <c r="T69" s="253"/>
      <c r="U69" s="253"/>
      <c r="V69" s="253"/>
      <c r="W69" s="253"/>
      <c r="X69" s="253">
        <f>SUM(T69:W69)</f>
        <v>0</v>
      </c>
      <c r="Y69" s="253"/>
      <c r="Z69" s="253"/>
      <c r="AA69" s="253"/>
      <c r="AB69" s="253"/>
      <c r="AC69" s="253">
        <f>SUM(Y69:AB69)</f>
        <v>0</v>
      </c>
      <c r="AD69" s="253"/>
      <c r="AE69" s="253"/>
      <c r="AF69" s="253"/>
      <c r="AG69" s="253"/>
      <c r="AH69" s="253">
        <f>SUM(AD69:AG69)</f>
        <v>0</v>
      </c>
    </row>
    <row r="70" spans="1:34" x14ac:dyDescent="0.25">
      <c r="A70" s="256" t="s">
        <v>444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>
        <f>SUM(B70:M70)</f>
        <v>0</v>
      </c>
      <c r="O70" s="253"/>
      <c r="P70" s="253"/>
      <c r="Q70" s="253"/>
      <c r="R70" s="253"/>
      <c r="S70" s="253">
        <f>SUM(O70:R70)</f>
        <v>0</v>
      </c>
      <c r="T70" s="253"/>
      <c r="U70" s="253"/>
      <c r="V70" s="253"/>
      <c r="W70" s="253"/>
      <c r="X70" s="253">
        <f>SUM(T70:W70)</f>
        <v>0</v>
      </c>
      <c r="Y70" s="253"/>
      <c r="Z70" s="253"/>
      <c r="AA70" s="253"/>
      <c r="AB70" s="253"/>
      <c r="AC70" s="253">
        <f>SUM(Y70:AB70)</f>
        <v>0</v>
      </c>
      <c r="AD70" s="253"/>
      <c r="AE70" s="253"/>
      <c r="AF70" s="253"/>
      <c r="AG70" s="253"/>
      <c r="AH70" s="253">
        <f>SUM(AD70:AG70)</f>
        <v>0</v>
      </c>
    </row>
    <row r="71" spans="1:34" x14ac:dyDescent="0.25">
      <c r="A71" s="256" t="s">
        <v>443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>
        <f>SUM(B71:M71)</f>
        <v>0</v>
      </c>
      <c r="O71" s="253"/>
      <c r="P71" s="253"/>
      <c r="Q71" s="253"/>
      <c r="R71" s="253"/>
      <c r="S71" s="253">
        <f>SUM(O71:R71)</f>
        <v>0</v>
      </c>
      <c r="T71" s="253"/>
      <c r="U71" s="253"/>
      <c r="V71" s="253"/>
      <c r="W71" s="253"/>
      <c r="X71" s="253">
        <f>SUM(T71:W71)</f>
        <v>0</v>
      </c>
      <c r="Y71" s="253"/>
      <c r="Z71" s="253"/>
      <c r="AA71" s="253"/>
      <c r="AB71" s="253"/>
      <c r="AC71" s="253">
        <f>SUM(Y71:AB71)</f>
        <v>0</v>
      </c>
      <c r="AD71" s="253"/>
      <c r="AE71" s="253"/>
      <c r="AF71" s="253"/>
      <c r="AG71" s="253"/>
      <c r="AH71" s="253">
        <f>SUM(AD71:AG71)</f>
        <v>0</v>
      </c>
    </row>
    <row r="72" spans="1:34" x14ac:dyDescent="0.25">
      <c r="A72" s="256" t="s">
        <v>442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>
        <f>SUM(B72:M72)</f>
        <v>0</v>
      </c>
      <c r="O72" s="253"/>
      <c r="P72" s="253"/>
      <c r="Q72" s="253"/>
      <c r="R72" s="253"/>
      <c r="S72" s="253">
        <f>SUM(O72:R72)</f>
        <v>0</v>
      </c>
      <c r="T72" s="253"/>
      <c r="U72" s="253"/>
      <c r="V72" s="253"/>
      <c r="W72" s="253"/>
      <c r="X72" s="253">
        <f>SUM(T72:W72)</f>
        <v>0</v>
      </c>
      <c r="Y72" s="253"/>
      <c r="Z72" s="253"/>
      <c r="AA72" s="253"/>
      <c r="AB72" s="253"/>
      <c r="AC72" s="253">
        <f>SUM(Y72:AB72)</f>
        <v>0</v>
      </c>
      <c r="AD72" s="253"/>
      <c r="AE72" s="253"/>
      <c r="AF72" s="253"/>
      <c r="AG72" s="253"/>
      <c r="AH72" s="253">
        <f>SUM(AD72:AG72)</f>
        <v>0</v>
      </c>
    </row>
    <row r="73" spans="1:34" x14ac:dyDescent="0.25">
      <c r="A73" s="256" t="s">
        <v>441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>
        <f>SUM(B73:M73)</f>
        <v>0</v>
      </c>
      <c r="O73" s="253"/>
      <c r="P73" s="253"/>
      <c r="Q73" s="253"/>
      <c r="R73" s="253"/>
      <c r="S73" s="253">
        <f>SUM(O73:R73)</f>
        <v>0</v>
      </c>
      <c r="T73" s="253"/>
      <c r="U73" s="253"/>
      <c r="V73" s="253"/>
      <c r="W73" s="253"/>
      <c r="X73" s="253">
        <f>SUM(T73:W73)</f>
        <v>0</v>
      </c>
      <c r="Y73" s="253"/>
      <c r="Z73" s="253"/>
      <c r="AA73" s="253"/>
      <c r="AB73" s="253"/>
      <c r="AC73" s="253">
        <f>SUM(Y73:AB73)</f>
        <v>0</v>
      </c>
      <c r="AD73" s="253"/>
      <c r="AE73" s="253"/>
      <c r="AF73" s="253"/>
      <c r="AG73" s="253"/>
      <c r="AH73" s="253">
        <f>SUM(AD73:AG73)</f>
        <v>0</v>
      </c>
    </row>
    <row r="74" spans="1:34" x14ac:dyDescent="0.25">
      <c r="A74" s="256" t="s">
        <v>440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>
        <f>SUM(B74:M74)</f>
        <v>0</v>
      </c>
      <c r="O74" s="253"/>
      <c r="P74" s="253"/>
      <c r="Q74" s="253"/>
      <c r="R74" s="253"/>
      <c r="S74" s="253">
        <f>SUM(O74:R74)</f>
        <v>0</v>
      </c>
      <c r="T74" s="253"/>
      <c r="U74" s="253"/>
      <c r="V74" s="253"/>
      <c r="W74" s="253"/>
      <c r="X74" s="253">
        <f>SUM(T74:W74)</f>
        <v>0</v>
      </c>
      <c r="Y74" s="253"/>
      <c r="Z74" s="253"/>
      <c r="AA74" s="253"/>
      <c r="AB74" s="253"/>
      <c r="AC74" s="253">
        <f>SUM(Y74:AB74)</f>
        <v>0</v>
      </c>
      <c r="AD74" s="253"/>
      <c r="AE74" s="253"/>
      <c r="AF74" s="253"/>
      <c r="AG74" s="253"/>
      <c r="AH74" s="253">
        <f>SUM(AD74:AG74)</f>
        <v>0</v>
      </c>
    </row>
    <row r="75" spans="1:34" x14ac:dyDescent="0.25">
      <c r="A75" s="256" t="s">
        <v>439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>
        <f>SUM(B75:M75)</f>
        <v>0</v>
      </c>
      <c r="O75" s="253"/>
      <c r="P75" s="253"/>
      <c r="Q75" s="253"/>
      <c r="R75" s="253"/>
      <c r="S75" s="253">
        <f>SUM(O75:R75)</f>
        <v>0</v>
      </c>
      <c r="T75" s="253"/>
      <c r="U75" s="253"/>
      <c r="V75" s="253"/>
      <c r="W75" s="253"/>
      <c r="X75" s="253">
        <f>SUM(T75:W75)</f>
        <v>0</v>
      </c>
      <c r="Y75" s="253"/>
      <c r="Z75" s="253"/>
      <c r="AA75" s="253"/>
      <c r="AB75" s="253"/>
      <c r="AC75" s="253">
        <f>SUM(Y75:AB75)</f>
        <v>0</v>
      </c>
      <c r="AD75" s="253"/>
      <c r="AE75" s="253"/>
      <c r="AF75" s="253"/>
      <c r="AG75" s="253"/>
      <c r="AH75" s="253">
        <f>SUM(AD75:AG75)</f>
        <v>0</v>
      </c>
    </row>
    <row r="76" spans="1:34" x14ac:dyDescent="0.25">
      <c r="A76" s="256" t="s">
        <v>438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>
        <f>SUM(B76:M76)</f>
        <v>0</v>
      </c>
      <c r="O76" s="253"/>
      <c r="P76" s="253"/>
      <c r="Q76" s="253"/>
      <c r="R76" s="253"/>
      <c r="S76" s="253">
        <f>SUM(O76:R76)</f>
        <v>0</v>
      </c>
      <c r="T76" s="253"/>
      <c r="U76" s="253"/>
      <c r="V76" s="253"/>
      <c r="W76" s="253"/>
      <c r="X76" s="253">
        <f>SUM(T76:W76)</f>
        <v>0</v>
      </c>
      <c r="Y76" s="253"/>
      <c r="Z76" s="253"/>
      <c r="AA76" s="253"/>
      <c r="AB76" s="253"/>
      <c r="AC76" s="253">
        <f>SUM(Y76:AB76)</f>
        <v>0</v>
      </c>
      <c r="AD76" s="253"/>
      <c r="AE76" s="253"/>
      <c r="AF76" s="253"/>
      <c r="AG76" s="253"/>
      <c r="AH76" s="253">
        <f>SUM(AD76:AG76)</f>
        <v>0</v>
      </c>
    </row>
    <row r="77" spans="1:34" x14ac:dyDescent="0.25">
      <c r="A77" s="256" t="s">
        <v>437</v>
      </c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>
        <f>SUM(B77:M77)</f>
        <v>0</v>
      </c>
      <c r="O77" s="253"/>
      <c r="P77" s="253"/>
      <c r="Q77" s="253"/>
      <c r="R77" s="253"/>
      <c r="S77" s="253">
        <f>SUM(O77:R77)</f>
        <v>0</v>
      </c>
      <c r="T77" s="253"/>
      <c r="U77" s="253"/>
      <c r="V77" s="253"/>
      <c r="W77" s="253"/>
      <c r="X77" s="253">
        <f>SUM(T77:W77)</f>
        <v>0</v>
      </c>
      <c r="Y77" s="253"/>
      <c r="Z77" s="253"/>
      <c r="AA77" s="253"/>
      <c r="AB77" s="253"/>
      <c r="AC77" s="253">
        <f>SUM(Y77:AB77)</f>
        <v>0</v>
      </c>
      <c r="AD77" s="253"/>
      <c r="AE77" s="253"/>
      <c r="AF77" s="253"/>
      <c r="AG77" s="253"/>
      <c r="AH77" s="253">
        <f>SUM(AD77:AG77)</f>
        <v>0</v>
      </c>
    </row>
    <row r="78" spans="1:34" x14ac:dyDescent="0.25">
      <c r="A78" s="256" t="s">
        <v>436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>
        <f>SUM(B78:M78)</f>
        <v>0</v>
      </c>
      <c r="O78" s="253"/>
      <c r="P78" s="253"/>
      <c r="Q78" s="253"/>
      <c r="R78" s="253"/>
      <c r="S78" s="253">
        <f>SUM(O78:R78)</f>
        <v>0</v>
      </c>
      <c r="T78" s="253"/>
      <c r="U78" s="253"/>
      <c r="V78" s="253"/>
      <c r="W78" s="253"/>
      <c r="X78" s="253">
        <f>SUM(T78:W78)</f>
        <v>0</v>
      </c>
      <c r="Y78" s="253"/>
      <c r="Z78" s="253"/>
      <c r="AA78" s="253"/>
      <c r="AB78" s="253"/>
      <c r="AC78" s="253">
        <f>SUM(Y78:AB78)</f>
        <v>0</v>
      </c>
      <c r="AD78" s="253"/>
      <c r="AE78" s="253"/>
      <c r="AF78" s="253"/>
      <c r="AG78" s="253"/>
      <c r="AH78" s="253">
        <f>SUM(AD78:AG78)</f>
        <v>0</v>
      </c>
    </row>
    <row r="79" spans="1:34" x14ac:dyDescent="0.25">
      <c r="A79" s="256" t="s">
        <v>435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>
        <f>SUM(B79:M79)</f>
        <v>0</v>
      </c>
      <c r="O79" s="253"/>
      <c r="P79" s="253"/>
      <c r="Q79" s="253"/>
      <c r="R79" s="253"/>
      <c r="S79" s="253">
        <f>SUM(O79:R79)</f>
        <v>0</v>
      </c>
      <c r="T79" s="253"/>
      <c r="U79" s="253"/>
      <c r="V79" s="253"/>
      <c r="W79" s="253"/>
      <c r="X79" s="253">
        <f>SUM(T79:W79)</f>
        <v>0</v>
      </c>
      <c r="Y79" s="253"/>
      <c r="Z79" s="253"/>
      <c r="AA79" s="253"/>
      <c r="AB79" s="253"/>
      <c r="AC79" s="253">
        <f>SUM(Y79:AB79)</f>
        <v>0</v>
      </c>
      <c r="AD79" s="253"/>
      <c r="AE79" s="253"/>
      <c r="AF79" s="253"/>
      <c r="AG79" s="253"/>
      <c r="AH79" s="253">
        <f>SUM(AD79:AG79)</f>
        <v>0</v>
      </c>
    </row>
    <row r="80" spans="1:34" x14ac:dyDescent="0.25">
      <c r="A80" s="256" t="s">
        <v>434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>
        <f>SUM(B80:M80)</f>
        <v>0</v>
      </c>
      <c r="O80" s="253"/>
      <c r="P80" s="253"/>
      <c r="Q80" s="253"/>
      <c r="R80" s="253"/>
      <c r="S80" s="253">
        <f>SUM(O80:R80)</f>
        <v>0</v>
      </c>
      <c r="T80" s="253"/>
      <c r="U80" s="253"/>
      <c r="V80" s="253"/>
      <c r="W80" s="253"/>
      <c r="X80" s="253">
        <f>SUM(T80:W80)</f>
        <v>0</v>
      </c>
      <c r="Y80" s="253"/>
      <c r="Z80" s="253"/>
      <c r="AA80" s="253"/>
      <c r="AB80" s="253"/>
      <c r="AC80" s="253">
        <f>SUM(Y80:AB80)</f>
        <v>0</v>
      </c>
      <c r="AD80" s="253"/>
      <c r="AE80" s="253"/>
      <c r="AF80" s="253"/>
      <c r="AG80" s="253"/>
      <c r="AH80" s="253">
        <f>SUM(AD80:AG80)</f>
        <v>0</v>
      </c>
    </row>
    <row r="81" spans="1:34" x14ac:dyDescent="0.25">
      <c r="A81" s="248" t="s">
        <v>433</v>
      </c>
      <c r="B81" s="252">
        <f>SUM(B64:B80)</f>
        <v>0</v>
      </c>
      <c r="C81" s="252">
        <f>SUM(C64:C80)</f>
        <v>0</v>
      </c>
      <c r="D81" s="252">
        <f>SUM(D64:D80)</f>
        <v>0</v>
      </c>
      <c r="E81" s="252">
        <f>SUM(E64:E80)</f>
        <v>0</v>
      </c>
      <c r="F81" s="252">
        <f>SUM(F64:F80)</f>
        <v>0</v>
      </c>
      <c r="G81" s="252">
        <f>SUM(G64:G80)</f>
        <v>0</v>
      </c>
      <c r="H81" s="252">
        <f>SUM(H64:H80)</f>
        <v>0</v>
      </c>
      <c r="I81" s="252">
        <f>SUM(I64:I80)</f>
        <v>0</v>
      </c>
      <c r="J81" s="252">
        <f>SUM(J64:J80)</f>
        <v>0</v>
      </c>
      <c r="K81" s="252">
        <f>SUM(K64:K80)</f>
        <v>0</v>
      </c>
      <c r="L81" s="252">
        <f>SUM(L64:L80)</f>
        <v>0</v>
      </c>
      <c r="M81" s="252">
        <f>SUM(M64:M80)</f>
        <v>0</v>
      </c>
      <c r="N81" s="252">
        <f>SUM(B81:M81)</f>
        <v>0</v>
      </c>
      <c r="O81" s="252">
        <f>SUM(O64:O80)</f>
        <v>0</v>
      </c>
      <c r="P81" s="252">
        <f>SUM(P64:P80)</f>
        <v>0</v>
      </c>
      <c r="Q81" s="252">
        <f>SUM(Q64:Q80)</f>
        <v>0</v>
      </c>
      <c r="R81" s="252">
        <f>SUM(R64:R80)</f>
        <v>0</v>
      </c>
      <c r="S81" s="252">
        <f>SUM(O81:R81)</f>
        <v>0</v>
      </c>
      <c r="T81" s="252">
        <f>SUM(T64:T80)</f>
        <v>0</v>
      </c>
      <c r="U81" s="252">
        <f>SUM(U64:U80)</f>
        <v>0</v>
      </c>
      <c r="V81" s="252">
        <f>SUM(V64:V80)</f>
        <v>0</v>
      </c>
      <c r="W81" s="252">
        <f>SUM(W64:W80)</f>
        <v>0</v>
      </c>
      <c r="X81" s="252">
        <f>SUM(T81:W81)</f>
        <v>0</v>
      </c>
      <c r="Y81" s="252">
        <f>SUM(Y64:Y80)</f>
        <v>0</v>
      </c>
      <c r="Z81" s="252">
        <f>SUM(Z64:Z80)</f>
        <v>0</v>
      </c>
      <c r="AA81" s="252">
        <f>SUM(AA64:AA80)</f>
        <v>0</v>
      </c>
      <c r="AB81" s="252">
        <f>SUM(AB64:AB80)</f>
        <v>0</v>
      </c>
      <c r="AC81" s="252">
        <f>SUM(Y81:AB81)</f>
        <v>0</v>
      </c>
      <c r="AD81" s="252">
        <f>SUM(AD64:AD80)</f>
        <v>0</v>
      </c>
      <c r="AE81" s="252">
        <f>SUM(AE64:AE80)</f>
        <v>0</v>
      </c>
      <c r="AF81" s="252">
        <f>SUM(AF64:AF80)</f>
        <v>0</v>
      </c>
      <c r="AG81" s="252">
        <f>SUM(AG64:AG80)</f>
        <v>0</v>
      </c>
      <c r="AH81" s="252">
        <f>SUM(AD81:AG81)</f>
        <v>0</v>
      </c>
    </row>
    <row r="82" spans="1:34" x14ac:dyDescent="0.25">
      <c r="A82" s="249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</row>
    <row r="83" spans="1:34" x14ac:dyDescent="0.25">
      <c r="A83" s="248" t="s">
        <v>432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</row>
    <row r="84" spans="1:34" x14ac:dyDescent="0.25">
      <c r="A84" s="255" t="s">
        <v>431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</row>
    <row r="85" spans="1:34" x14ac:dyDescent="0.25">
      <c r="A85" s="256" t="s">
        <v>430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>
        <f>SUM(B85:M85)</f>
        <v>0</v>
      </c>
      <c r="O85" s="253"/>
      <c r="P85" s="253"/>
      <c r="Q85" s="253"/>
      <c r="R85" s="253"/>
      <c r="S85" s="253">
        <f>SUM(O85:R85)</f>
        <v>0</v>
      </c>
      <c r="T85" s="253"/>
      <c r="U85" s="253"/>
      <c r="V85" s="253"/>
      <c r="W85" s="253"/>
      <c r="X85" s="253">
        <f>SUM(T85:W85)</f>
        <v>0</v>
      </c>
      <c r="Y85" s="253"/>
      <c r="Z85" s="253"/>
      <c r="AA85" s="253"/>
      <c r="AB85" s="253"/>
      <c r="AC85" s="253">
        <f>SUM(Y85:AB85)</f>
        <v>0</v>
      </c>
      <c r="AD85" s="253"/>
      <c r="AE85" s="253"/>
      <c r="AF85" s="253"/>
      <c r="AG85" s="253"/>
      <c r="AH85" s="253">
        <f>SUM(AD85:AG85)</f>
        <v>0</v>
      </c>
    </row>
    <row r="86" spans="1:34" x14ac:dyDescent="0.25">
      <c r="A86" s="256" t="s">
        <v>429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>
        <f>SUM(B86:M86)</f>
        <v>0</v>
      </c>
      <c r="O86" s="253"/>
      <c r="P86" s="253"/>
      <c r="Q86" s="253"/>
      <c r="R86" s="253"/>
      <c r="S86" s="253">
        <f>SUM(O86:R86)</f>
        <v>0</v>
      </c>
      <c r="T86" s="253"/>
      <c r="U86" s="253"/>
      <c r="V86" s="253"/>
      <c r="W86" s="253"/>
      <c r="X86" s="253">
        <f>SUM(T86:W86)</f>
        <v>0</v>
      </c>
      <c r="Y86" s="253"/>
      <c r="Z86" s="253"/>
      <c r="AA86" s="253"/>
      <c r="AB86" s="253"/>
      <c r="AC86" s="253">
        <f>SUM(Y86:AB86)</f>
        <v>0</v>
      </c>
      <c r="AD86" s="253"/>
      <c r="AE86" s="253"/>
      <c r="AF86" s="253"/>
      <c r="AG86" s="253"/>
      <c r="AH86" s="253">
        <f>SUM(AD86:AG86)</f>
        <v>0</v>
      </c>
    </row>
    <row r="87" spans="1:34" x14ac:dyDescent="0.25">
      <c r="A87" s="255" t="s">
        <v>428</v>
      </c>
      <c r="B87" s="252">
        <f>SUM(B85:B86)</f>
        <v>0</v>
      </c>
      <c r="C87" s="252">
        <f>SUM(C85:C86)</f>
        <v>0</v>
      </c>
      <c r="D87" s="252">
        <f>SUM(D85:D86)</f>
        <v>0</v>
      </c>
      <c r="E87" s="252">
        <f>SUM(E85:E86)</f>
        <v>0</v>
      </c>
      <c r="F87" s="252">
        <f>SUM(F85:F86)</f>
        <v>0</v>
      </c>
      <c r="G87" s="252">
        <f>SUM(G85:G86)</f>
        <v>0</v>
      </c>
      <c r="H87" s="252">
        <f>SUM(H85:H86)</f>
        <v>0</v>
      </c>
      <c r="I87" s="252">
        <f>SUM(I85:I86)</f>
        <v>0</v>
      </c>
      <c r="J87" s="252">
        <f>SUM(J85:J86)</f>
        <v>0</v>
      </c>
      <c r="K87" s="252">
        <f>SUM(K85:K86)</f>
        <v>0</v>
      </c>
      <c r="L87" s="252">
        <f>SUM(L85:L86)</f>
        <v>0</v>
      </c>
      <c r="M87" s="252">
        <f>SUM(M85:M86)</f>
        <v>0</v>
      </c>
      <c r="N87" s="252">
        <f>SUM(B87:M87)</f>
        <v>0</v>
      </c>
      <c r="O87" s="252">
        <f>SUM(O85:O86)</f>
        <v>0</v>
      </c>
      <c r="P87" s="252">
        <f>SUM(P85:P86)</f>
        <v>0</v>
      </c>
      <c r="Q87" s="252">
        <f>SUM(Q85:Q86)</f>
        <v>0</v>
      </c>
      <c r="R87" s="252">
        <f>SUM(R85:R86)</f>
        <v>0</v>
      </c>
      <c r="S87" s="252">
        <f>SUM(O87:R87)</f>
        <v>0</v>
      </c>
      <c r="T87" s="252">
        <f>SUM(T85:T86)</f>
        <v>0</v>
      </c>
      <c r="U87" s="252">
        <f>SUM(U85:U86)</f>
        <v>0</v>
      </c>
      <c r="V87" s="252">
        <f>SUM(V85:V86)</f>
        <v>0</v>
      </c>
      <c r="W87" s="252">
        <f>SUM(W85:W86)</f>
        <v>0</v>
      </c>
      <c r="X87" s="252">
        <f>SUM(T87:W87)</f>
        <v>0</v>
      </c>
      <c r="Y87" s="252">
        <f>SUM(Y85:Y86)</f>
        <v>0</v>
      </c>
      <c r="Z87" s="252">
        <f>SUM(Z85:Z86)</f>
        <v>0</v>
      </c>
      <c r="AA87" s="252">
        <f>SUM(AA85:AA86)</f>
        <v>0</v>
      </c>
      <c r="AB87" s="252">
        <f>SUM(AB85:AB86)</f>
        <v>0</v>
      </c>
      <c r="AC87" s="252">
        <f>SUM(Y87:AB87)</f>
        <v>0</v>
      </c>
      <c r="AD87" s="252">
        <f>SUM(AD85:AD86)</f>
        <v>0</v>
      </c>
      <c r="AE87" s="252">
        <f>SUM(AE85:AE86)</f>
        <v>0</v>
      </c>
      <c r="AF87" s="252">
        <f>SUM(AF85:AF86)</f>
        <v>0</v>
      </c>
      <c r="AG87" s="252">
        <f>SUM(AG85:AG86)</f>
        <v>0</v>
      </c>
      <c r="AH87" s="252">
        <f>SUM(AD87:AG87)</f>
        <v>0</v>
      </c>
    </row>
    <row r="88" spans="1:34" x14ac:dyDescent="0.25">
      <c r="A88" s="249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</row>
    <row r="89" spans="1:34" x14ac:dyDescent="0.25">
      <c r="A89" s="255" t="s">
        <v>427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</row>
    <row r="90" spans="1:34" x14ac:dyDescent="0.25">
      <c r="A90" s="256" t="s">
        <v>427</v>
      </c>
      <c r="B90" s="254">
        <v>0</v>
      </c>
      <c r="C90" s="254">
        <v>0</v>
      </c>
      <c r="D90" s="254">
        <v>0</v>
      </c>
      <c r="E90" s="254">
        <v>0</v>
      </c>
      <c r="F90" s="254">
        <v>0</v>
      </c>
      <c r="G90" s="254">
        <v>0</v>
      </c>
      <c r="H90" s="254">
        <v>0</v>
      </c>
      <c r="I90" s="254">
        <v>0</v>
      </c>
      <c r="J90" s="254">
        <v>0</v>
      </c>
      <c r="K90" s="254">
        <v>0</v>
      </c>
      <c r="L90" s="254">
        <v>0</v>
      </c>
      <c r="M90" s="254">
        <v>0</v>
      </c>
      <c r="N90" s="254">
        <f>SUM(B90:M90)</f>
        <v>0</v>
      </c>
      <c r="O90" s="254">
        <v>0</v>
      </c>
      <c r="P90" s="254">
        <v>0</v>
      </c>
      <c r="Q90" s="254">
        <v>0</v>
      </c>
      <c r="R90" s="254">
        <v>0</v>
      </c>
      <c r="S90" s="254">
        <f>SUM(O90:R90)</f>
        <v>0</v>
      </c>
      <c r="T90" s="254">
        <v>0</v>
      </c>
      <c r="U90" s="254">
        <v>0</v>
      </c>
      <c r="V90" s="254">
        <v>0</v>
      </c>
      <c r="W90" s="254">
        <v>0</v>
      </c>
      <c r="X90" s="254">
        <f>SUM(T90:W90)</f>
        <v>0</v>
      </c>
      <c r="Y90" s="254">
        <v>0</v>
      </c>
      <c r="Z90" s="254">
        <v>0</v>
      </c>
      <c r="AA90" s="254">
        <v>0</v>
      </c>
      <c r="AB90" s="254">
        <v>0</v>
      </c>
      <c r="AC90" s="254">
        <f>SUM(Y90:AB90)</f>
        <v>0</v>
      </c>
      <c r="AD90" s="254">
        <v>0</v>
      </c>
      <c r="AE90" s="254">
        <v>0</v>
      </c>
      <c r="AF90" s="254">
        <v>0</v>
      </c>
      <c r="AG90" s="254">
        <v>0</v>
      </c>
      <c r="AH90" s="254">
        <f>SUM(AD90:AG90)</f>
        <v>0</v>
      </c>
    </row>
    <row r="91" spans="1:34" x14ac:dyDescent="0.25">
      <c r="A91" s="249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</row>
    <row r="92" spans="1:34" x14ac:dyDescent="0.25">
      <c r="A92" s="255" t="s">
        <v>425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</row>
    <row r="93" spans="1:34" x14ac:dyDescent="0.25">
      <c r="A93" s="256" t="s">
        <v>426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>
        <f>SUM(B93:M93)</f>
        <v>0</v>
      </c>
      <c r="O93" s="253"/>
      <c r="P93" s="253"/>
      <c r="Q93" s="253"/>
      <c r="R93" s="253"/>
      <c r="S93" s="253">
        <f>SUM(O93:R93)</f>
        <v>0</v>
      </c>
      <c r="T93" s="253"/>
      <c r="U93" s="253"/>
      <c r="V93" s="253"/>
      <c r="W93" s="253"/>
      <c r="X93" s="253">
        <f>SUM(T93:W93)</f>
        <v>0</v>
      </c>
      <c r="Y93" s="253"/>
      <c r="Z93" s="253"/>
      <c r="AA93" s="253"/>
      <c r="AB93" s="253"/>
      <c r="AC93" s="253">
        <f>SUM(Y93:AB93)</f>
        <v>0</v>
      </c>
      <c r="AD93" s="253"/>
      <c r="AE93" s="253"/>
      <c r="AF93" s="253"/>
      <c r="AG93" s="253"/>
      <c r="AH93" s="253">
        <f>SUM(AD93:AG93)</f>
        <v>0</v>
      </c>
    </row>
    <row r="94" spans="1:34" x14ac:dyDescent="0.25">
      <c r="A94" s="256" t="s">
        <v>425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>
        <f>SUM(B94:M94)</f>
        <v>0</v>
      </c>
      <c r="O94" s="253"/>
      <c r="P94" s="253"/>
      <c r="Q94" s="253"/>
      <c r="R94" s="253"/>
      <c r="S94" s="253">
        <f>SUM(O94:R94)</f>
        <v>0</v>
      </c>
      <c r="T94" s="253"/>
      <c r="U94" s="253"/>
      <c r="V94" s="253"/>
      <c r="W94" s="253"/>
      <c r="X94" s="253">
        <f>SUM(T94:W94)</f>
        <v>0</v>
      </c>
      <c r="Y94" s="253"/>
      <c r="Z94" s="253"/>
      <c r="AA94" s="253"/>
      <c r="AB94" s="253"/>
      <c r="AC94" s="253">
        <f>SUM(Y94:AB94)</f>
        <v>0</v>
      </c>
      <c r="AD94" s="253"/>
      <c r="AE94" s="253"/>
      <c r="AF94" s="253"/>
      <c r="AG94" s="253"/>
      <c r="AH94" s="253">
        <f>SUM(AD94:AG94)</f>
        <v>0</v>
      </c>
    </row>
    <row r="95" spans="1:34" x14ac:dyDescent="0.25">
      <c r="A95" s="255" t="s">
        <v>424</v>
      </c>
      <c r="B95" s="252">
        <f>SUM(B93:B94)</f>
        <v>0</v>
      </c>
      <c r="C95" s="252">
        <f>SUM(C93:C94)</f>
        <v>0</v>
      </c>
      <c r="D95" s="252">
        <f>SUM(D93:D94)</f>
        <v>0</v>
      </c>
      <c r="E95" s="252">
        <f>SUM(E93:E94)</f>
        <v>0</v>
      </c>
      <c r="F95" s="252">
        <f>SUM(F93:F94)</f>
        <v>0</v>
      </c>
      <c r="G95" s="252">
        <f>SUM(G93:G94)</f>
        <v>0</v>
      </c>
      <c r="H95" s="252">
        <f>SUM(H93:H94)</f>
        <v>0</v>
      </c>
      <c r="I95" s="252">
        <f>SUM(I93:I94)</f>
        <v>0</v>
      </c>
      <c r="J95" s="252">
        <f>SUM(J93:J94)</f>
        <v>0</v>
      </c>
      <c r="K95" s="252">
        <f>SUM(K93:K94)</f>
        <v>0</v>
      </c>
      <c r="L95" s="252">
        <f>SUM(L93:L94)</f>
        <v>0</v>
      </c>
      <c r="M95" s="252">
        <f>SUM(M93:M94)</f>
        <v>0</v>
      </c>
      <c r="N95" s="252">
        <f>SUM(B95:M95)</f>
        <v>0</v>
      </c>
      <c r="O95" s="252">
        <f>SUM(O93:O94)</f>
        <v>0</v>
      </c>
      <c r="P95" s="252">
        <f>SUM(P93:P94)</f>
        <v>0</v>
      </c>
      <c r="Q95" s="252">
        <f>SUM(Q93:Q94)</f>
        <v>0</v>
      </c>
      <c r="R95" s="252">
        <f>SUM(R93:R94)</f>
        <v>0</v>
      </c>
      <c r="S95" s="252">
        <f>SUM(O95:R95)</f>
        <v>0</v>
      </c>
      <c r="T95" s="252">
        <f>SUM(T93:T94)</f>
        <v>0</v>
      </c>
      <c r="U95" s="252">
        <f>SUM(U93:U94)</f>
        <v>0</v>
      </c>
      <c r="V95" s="252">
        <f>SUM(V93:V94)</f>
        <v>0</v>
      </c>
      <c r="W95" s="252">
        <f>SUM(W93:W94)</f>
        <v>0</v>
      </c>
      <c r="X95" s="252">
        <f>SUM(T95:W95)</f>
        <v>0</v>
      </c>
      <c r="Y95" s="252">
        <f>SUM(Y93:Y94)</f>
        <v>0</v>
      </c>
      <c r="Z95" s="252">
        <f>SUM(Z93:Z94)</f>
        <v>0</v>
      </c>
      <c r="AA95" s="252">
        <f>SUM(AA93:AA94)</f>
        <v>0</v>
      </c>
      <c r="AB95" s="252">
        <f>SUM(AB93:AB94)</f>
        <v>0</v>
      </c>
      <c r="AC95" s="252">
        <f>SUM(Y95:AB95)</f>
        <v>0</v>
      </c>
      <c r="AD95" s="252">
        <f>SUM(AD93:AD94)</f>
        <v>0</v>
      </c>
      <c r="AE95" s="252">
        <f>SUM(AE93:AE94)</f>
        <v>0</v>
      </c>
      <c r="AF95" s="252">
        <f>SUM(AF93:AF94)</f>
        <v>0</v>
      </c>
      <c r="AG95" s="252">
        <f>SUM(AG93:AG94)</f>
        <v>0</v>
      </c>
      <c r="AH95" s="252">
        <f>SUM(AD95:AG95)</f>
        <v>0</v>
      </c>
    </row>
    <row r="96" spans="1:34" x14ac:dyDescent="0.25">
      <c r="A96" s="249"/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</row>
    <row r="97" spans="1:34" x14ac:dyDescent="0.25">
      <c r="A97" s="248" t="s">
        <v>423</v>
      </c>
      <c r="B97" s="254">
        <v>0</v>
      </c>
      <c r="C97" s="254">
        <v>0</v>
      </c>
      <c r="D97" s="254">
        <v>0</v>
      </c>
      <c r="E97" s="254">
        <v>0</v>
      </c>
      <c r="F97" s="254">
        <v>0</v>
      </c>
      <c r="G97" s="254">
        <v>0</v>
      </c>
      <c r="H97" s="254">
        <v>0</v>
      </c>
      <c r="I97" s="254">
        <v>0</v>
      </c>
      <c r="J97" s="254">
        <v>0</v>
      </c>
      <c r="K97" s="254">
        <v>0</v>
      </c>
      <c r="L97" s="254">
        <v>0</v>
      </c>
      <c r="M97" s="254">
        <v>0</v>
      </c>
      <c r="N97" s="254">
        <f>SUM(B97:M97)</f>
        <v>0</v>
      </c>
      <c r="O97" s="254">
        <v>0</v>
      </c>
      <c r="P97" s="254">
        <v>0</v>
      </c>
      <c r="Q97" s="254">
        <v>0</v>
      </c>
      <c r="R97" s="254">
        <v>0</v>
      </c>
      <c r="S97" s="254">
        <f>SUM(O97:R97)</f>
        <v>0</v>
      </c>
      <c r="T97" s="254">
        <v>0</v>
      </c>
      <c r="U97" s="254">
        <v>0</v>
      </c>
      <c r="V97" s="254">
        <v>0</v>
      </c>
      <c r="W97" s="254">
        <v>0</v>
      </c>
      <c r="X97" s="254">
        <f>SUM(T97:W97)</f>
        <v>0</v>
      </c>
      <c r="Y97" s="254">
        <v>0</v>
      </c>
      <c r="Z97" s="254">
        <v>0</v>
      </c>
      <c r="AA97" s="254">
        <v>0</v>
      </c>
      <c r="AB97" s="254">
        <v>0</v>
      </c>
      <c r="AC97" s="254">
        <f>SUM(Y97:AB97)</f>
        <v>0</v>
      </c>
      <c r="AD97" s="254">
        <v>0</v>
      </c>
      <c r="AE97" s="254">
        <v>0</v>
      </c>
      <c r="AF97" s="254">
        <v>0</v>
      </c>
      <c r="AG97" s="254">
        <v>0</v>
      </c>
      <c r="AH97" s="254">
        <f>SUM(AD97:AG97)</f>
        <v>0</v>
      </c>
    </row>
    <row r="98" spans="1:34" x14ac:dyDescent="0.25">
      <c r="A98" s="249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</row>
    <row r="99" spans="1:34" x14ac:dyDescent="0.25">
      <c r="A99" s="248" t="s">
        <v>422</v>
      </c>
      <c r="B99" s="254">
        <f>B97+B95+B90+B87+B81+B59+B54+B46</f>
        <v>0</v>
      </c>
      <c r="C99" s="254">
        <f>C97+C95+C90+C87+C81+C59+C54+C46</f>
        <v>0</v>
      </c>
      <c r="D99" s="254">
        <f>D97+D95+D90+D87+D81+D59+D54+D46</f>
        <v>0</v>
      </c>
      <c r="E99" s="254">
        <f>E97+E95+E90+E87+E81+E59+E54+E46</f>
        <v>0</v>
      </c>
      <c r="F99" s="254">
        <f>F97+F95+F90+F87+F81+F59+F54+F46</f>
        <v>0</v>
      </c>
      <c r="G99" s="254">
        <f>G97+G95+G90+G87+G81+G59+G54+G46</f>
        <v>0</v>
      </c>
      <c r="H99" s="254">
        <f>H97+H95+H90+H87+H81+H59+H54+H46</f>
        <v>0</v>
      </c>
      <c r="I99" s="254">
        <f>I97+I95+I90+I87+I81+I59+I54+I46</f>
        <v>0</v>
      </c>
      <c r="J99" s="254">
        <f>J97+J95+J90+J87+J81+J59+J54+J46</f>
        <v>0</v>
      </c>
      <c r="K99" s="254">
        <f>K97+K95+K90+K87+K81+K59+K54+K46</f>
        <v>0</v>
      </c>
      <c r="L99" s="254">
        <f>L97+L95+L90+L87+L81+L59+L54+L46</f>
        <v>0</v>
      </c>
      <c r="M99" s="254">
        <f>M97+M95+M90+M87+M81+M59+M54+M46</f>
        <v>0</v>
      </c>
      <c r="N99" s="254">
        <f>SUM(B99:M99)</f>
        <v>0</v>
      </c>
      <c r="O99" s="254">
        <f>O97+O95+O90+O87+O81+O59+O54+O46</f>
        <v>0</v>
      </c>
      <c r="P99" s="254">
        <f>P97+P95+P90+P87+P81+P59+P54+P46</f>
        <v>0</v>
      </c>
      <c r="Q99" s="254">
        <f>Q97+Q95+Q90+Q87+Q81+Q59+Q54+Q46</f>
        <v>0</v>
      </c>
      <c r="R99" s="254">
        <f>R97+R95+R90+R87+R81+R59+R54+R46</f>
        <v>0</v>
      </c>
      <c r="S99" s="254">
        <f>SUM(O99:R99)</f>
        <v>0</v>
      </c>
      <c r="T99" s="254">
        <f>T97+T95+T90+T87+T81+T59+T54+T46</f>
        <v>0</v>
      </c>
      <c r="U99" s="254">
        <f>U97+U95+U90+U87+U81+U59+U54+U46</f>
        <v>0</v>
      </c>
      <c r="V99" s="254">
        <f>V97+V95+V90+V87+V81+V59+V54+V46</f>
        <v>0</v>
      </c>
      <c r="W99" s="254">
        <f>W97+W95+W90+W87+W81+W59+W54+W46</f>
        <v>0</v>
      </c>
      <c r="X99" s="254">
        <f>SUM(T99:W99)</f>
        <v>0</v>
      </c>
      <c r="Y99" s="254">
        <f>Y97+Y95+Y90+Y87+Y81+Y59+Y54+Y46</f>
        <v>0</v>
      </c>
      <c r="Z99" s="254">
        <f>Z97+Z95+Z90+Z87+Z81+Z59+Z54+Z46</f>
        <v>0</v>
      </c>
      <c r="AA99" s="254">
        <f>AA97+AA95+AA90+AA87+AA81+AA59+AA54+AA46</f>
        <v>0</v>
      </c>
      <c r="AB99" s="254">
        <f>AB97+AB95+AB90+AB87+AB81+AB59+AB54+AB46</f>
        <v>0</v>
      </c>
      <c r="AC99" s="254">
        <f>SUM(Y99:AB99)</f>
        <v>0</v>
      </c>
      <c r="AD99" s="254">
        <f>AD97+AD95+AD90+AD87+AD81+AD59+AD54+AD46</f>
        <v>0</v>
      </c>
      <c r="AE99" s="254">
        <f>AE97+AE95+AE90+AE87+AE81+AE59+AE54+AE46</f>
        <v>0</v>
      </c>
      <c r="AF99" s="254">
        <f>AF97+AF95+AF90+AF87+AF81+AF59+AF54+AF46</f>
        <v>0</v>
      </c>
      <c r="AG99" s="254">
        <f>AG97+AG95+AG90+AG87+AG81+AG59+AG54+AG46</f>
        <v>0</v>
      </c>
      <c r="AH99" s="254">
        <f>SUM(AD99:AG99)</f>
        <v>0</v>
      </c>
    </row>
    <row r="100" spans="1:34" ht="15.75" hidden="1" customHeight="1" x14ac:dyDescent="0.25">
      <c r="A100" s="249"/>
      <c r="B100" s="253"/>
      <c r="C100" s="253"/>
      <c r="D100" s="253"/>
    </row>
    <row r="101" spans="1:34" ht="15.75" hidden="1" customHeight="1" x14ac:dyDescent="0.25">
      <c r="A101" s="248" t="s">
        <v>421</v>
      </c>
      <c r="B101" s="253"/>
      <c r="C101" s="253"/>
      <c r="D101" s="253"/>
    </row>
    <row r="102" spans="1:34" ht="15.75" hidden="1" customHeight="1" x14ac:dyDescent="0.25">
      <c r="A102" s="249"/>
      <c r="B102" s="253"/>
      <c r="C102" s="253"/>
      <c r="D102" s="253"/>
    </row>
    <row r="103" spans="1:34" ht="15.75" hidden="1" customHeight="1" x14ac:dyDescent="0.25">
      <c r="A103" s="257" t="s">
        <v>420</v>
      </c>
      <c r="B103" s="253"/>
      <c r="C103" s="253"/>
      <c r="D103" s="253"/>
    </row>
    <row r="104" spans="1:34" ht="15.75" hidden="1" customHeight="1" x14ac:dyDescent="0.25">
      <c r="A104" s="255" t="s">
        <v>419</v>
      </c>
      <c r="B104" s="253"/>
      <c r="C104" s="253"/>
      <c r="D104" s="253"/>
    </row>
    <row r="105" spans="1:34" ht="15.75" hidden="1" customHeight="1" x14ac:dyDescent="0.25">
      <c r="A105" s="256" t="s">
        <v>418</v>
      </c>
      <c r="B105" s="253">
        <v>562301324.88999999</v>
      </c>
      <c r="C105" s="253"/>
      <c r="D105" s="253">
        <v>546182876.23000002</v>
      </c>
    </row>
    <row r="106" spans="1:34" ht="15.75" hidden="1" customHeight="1" x14ac:dyDescent="0.25">
      <c r="A106" s="256" t="s">
        <v>417</v>
      </c>
      <c r="B106" s="253">
        <v>20390803.829999998</v>
      </c>
      <c r="C106" s="253"/>
      <c r="D106" s="253">
        <v>23770191.800000001</v>
      </c>
    </row>
    <row r="107" spans="1:34" ht="15.75" hidden="1" customHeight="1" x14ac:dyDescent="0.25">
      <c r="A107" s="255" t="s">
        <v>416</v>
      </c>
      <c r="B107" s="252">
        <v>582692128.72000003</v>
      </c>
      <c r="C107" s="251"/>
      <c r="D107" s="252">
        <v>569953068.02999997</v>
      </c>
    </row>
    <row r="108" spans="1:34" ht="15.75" hidden="1" customHeight="1" x14ac:dyDescent="0.25">
      <c r="A108" s="249"/>
      <c r="B108" s="253"/>
      <c r="C108" s="253"/>
      <c r="D108" s="253"/>
    </row>
    <row r="109" spans="1:34" ht="15.75" hidden="1" customHeight="1" x14ac:dyDescent="0.25">
      <c r="A109" s="255" t="s">
        <v>415</v>
      </c>
      <c r="B109" s="253"/>
      <c r="C109" s="253"/>
      <c r="D109" s="253"/>
    </row>
    <row r="110" spans="1:34" ht="15.75" hidden="1" customHeight="1" x14ac:dyDescent="0.25">
      <c r="A110" s="256" t="s">
        <v>414</v>
      </c>
      <c r="B110" s="253">
        <v>36266136.170000002</v>
      </c>
      <c r="C110" s="253"/>
      <c r="D110" s="253">
        <v>36856625.270000003</v>
      </c>
    </row>
    <row r="111" spans="1:34" ht="15.75" hidden="1" customHeight="1" x14ac:dyDescent="0.25">
      <c r="A111" s="256" t="s">
        <v>413</v>
      </c>
      <c r="B111" s="253">
        <v>7568965.9000000004</v>
      </c>
      <c r="C111" s="253"/>
      <c r="D111" s="253">
        <v>7845465.9000000004</v>
      </c>
    </row>
    <row r="112" spans="1:34" ht="15.75" hidden="1" customHeight="1" x14ac:dyDescent="0.25">
      <c r="A112" s="256" t="s">
        <v>412</v>
      </c>
      <c r="B112" s="253">
        <v>7250965.9000000004</v>
      </c>
      <c r="C112" s="253"/>
      <c r="D112" s="253">
        <v>7549340.9000000004</v>
      </c>
    </row>
    <row r="113" spans="1:4" ht="15.75" hidden="1" customHeight="1" x14ac:dyDescent="0.25">
      <c r="A113" s="256" t="s">
        <v>411</v>
      </c>
      <c r="B113" s="253">
        <v>9720000</v>
      </c>
      <c r="C113" s="253"/>
      <c r="D113" s="253">
        <v>9084000</v>
      </c>
    </row>
    <row r="114" spans="1:4" ht="15.75" hidden="1" customHeight="1" x14ac:dyDescent="0.25">
      <c r="A114" s="256" t="s">
        <v>410</v>
      </c>
      <c r="B114" s="253">
        <v>0</v>
      </c>
      <c r="C114" s="253"/>
      <c r="D114" s="253">
        <v>0</v>
      </c>
    </row>
    <row r="115" spans="1:4" ht="15.75" hidden="1" customHeight="1" x14ac:dyDescent="0.25">
      <c r="A115" s="256" t="s">
        <v>409</v>
      </c>
      <c r="B115" s="253">
        <v>0</v>
      </c>
      <c r="C115" s="253"/>
      <c r="D115" s="253">
        <v>0</v>
      </c>
    </row>
    <row r="116" spans="1:4" ht="15.75" hidden="1" customHeight="1" x14ac:dyDescent="0.25">
      <c r="A116" s="256" t="s">
        <v>408</v>
      </c>
      <c r="B116" s="253">
        <v>0</v>
      </c>
      <c r="C116" s="253"/>
      <c r="D116" s="253">
        <v>0</v>
      </c>
    </row>
    <row r="117" spans="1:4" ht="15.75" hidden="1" customHeight="1" x14ac:dyDescent="0.25">
      <c r="A117" s="256" t="s">
        <v>407</v>
      </c>
      <c r="B117" s="253">
        <v>31861551.240000002</v>
      </c>
      <c r="C117" s="253"/>
      <c r="D117" s="253">
        <v>7637500</v>
      </c>
    </row>
    <row r="118" spans="1:4" ht="15.75" hidden="1" customHeight="1" x14ac:dyDescent="0.25">
      <c r="A118" s="256" t="s">
        <v>406</v>
      </c>
      <c r="B118" s="253">
        <v>0</v>
      </c>
      <c r="C118" s="253"/>
      <c r="D118" s="253">
        <v>0</v>
      </c>
    </row>
    <row r="119" spans="1:4" ht="15.75" hidden="1" customHeight="1" x14ac:dyDescent="0.25">
      <c r="A119" s="256" t="s">
        <v>405</v>
      </c>
      <c r="B119" s="253">
        <v>0</v>
      </c>
      <c r="C119" s="253"/>
      <c r="D119" s="253">
        <v>0</v>
      </c>
    </row>
    <row r="120" spans="1:4" ht="15.75" hidden="1" customHeight="1" x14ac:dyDescent="0.25">
      <c r="A120" s="256" t="s">
        <v>404</v>
      </c>
      <c r="B120" s="253">
        <v>5166060.91</v>
      </c>
      <c r="C120" s="253"/>
      <c r="D120" s="253">
        <v>21391958.759999998</v>
      </c>
    </row>
    <row r="121" spans="1:4" ht="15.75" hidden="1" customHeight="1" x14ac:dyDescent="0.25">
      <c r="A121" s="256" t="s">
        <v>403</v>
      </c>
      <c r="B121" s="253">
        <v>1117558.5999999999</v>
      </c>
      <c r="C121" s="253"/>
      <c r="D121" s="253">
        <v>1016198.23</v>
      </c>
    </row>
    <row r="122" spans="1:4" ht="15.75" hidden="1" customHeight="1" x14ac:dyDescent="0.25">
      <c r="A122" s="256" t="s">
        <v>402</v>
      </c>
      <c r="B122" s="253">
        <v>15389732.960000001</v>
      </c>
      <c r="C122" s="253"/>
      <c r="D122" s="253">
        <v>13539957.07</v>
      </c>
    </row>
    <row r="123" spans="1:4" ht="15.75" hidden="1" customHeight="1" x14ac:dyDescent="0.25">
      <c r="A123" s="256" t="s">
        <v>401</v>
      </c>
      <c r="B123" s="253">
        <v>48782187.300000004</v>
      </c>
      <c r="C123" s="253"/>
      <c r="D123" s="253">
        <v>47659837.399999999</v>
      </c>
    </row>
    <row r="124" spans="1:4" ht="15.75" hidden="1" customHeight="1" x14ac:dyDescent="0.25">
      <c r="A124" s="256" t="s">
        <v>400</v>
      </c>
      <c r="B124" s="253">
        <v>7577000</v>
      </c>
      <c r="C124" s="253"/>
      <c r="D124" s="253">
        <v>7693250</v>
      </c>
    </row>
    <row r="125" spans="1:4" ht="15.75" hidden="1" customHeight="1" x14ac:dyDescent="0.25">
      <c r="A125" s="256" t="s">
        <v>399</v>
      </c>
      <c r="B125" s="253">
        <v>48665513</v>
      </c>
      <c r="C125" s="253"/>
      <c r="D125" s="253">
        <v>47214641</v>
      </c>
    </row>
    <row r="126" spans="1:4" ht="15.75" hidden="1" customHeight="1" x14ac:dyDescent="0.25">
      <c r="A126" s="256" t="s">
        <v>277</v>
      </c>
      <c r="B126" s="253">
        <v>8422696</v>
      </c>
      <c r="C126" s="253"/>
      <c r="D126" s="253">
        <v>7179000</v>
      </c>
    </row>
    <row r="127" spans="1:4" ht="15.75" hidden="1" customHeight="1" x14ac:dyDescent="0.25">
      <c r="A127" s="256" t="s">
        <v>398</v>
      </c>
      <c r="B127" s="253">
        <v>35827929.319999993</v>
      </c>
      <c r="C127" s="253"/>
      <c r="D127" s="253">
        <v>31447710.960000001</v>
      </c>
    </row>
    <row r="128" spans="1:4" ht="15.75" hidden="1" customHeight="1" x14ac:dyDescent="0.25">
      <c r="A128" s="255" t="s">
        <v>397</v>
      </c>
      <c r="B128" s="252">
        <v>263616297.30000001</v>
      </c>
      <c r="C128" s="251"/>
      <c r="D128" s="252">
        <v>246115485.49000001</v>
      </c>
    </row>
    <row r="129" spans="1:4" ht="15.75" hidden="1" customHeight="1" x14ac:dyDescent="0.25">
      <c r="A129" s="249"/>
      <c r="B129" s="253"/>
      <c r="C129" s="253"/>
      <c r="D129" s="253"/>
    </row>
    <row r="130" spans="1:4" ht="15.75" hidden="1" customHeight="1" x14ac:dyDescent="0.25">
      <c r="A130" s="255" t="s">
        <v>396</v>
      </c>
      <c r="B130" s="253"/>
      <c r="C130" s="253"/>
      <c r="D130" s="253"/>
    </row>
    <row r="131" spans="1:4" ht="15.75" hidden="1" customHeight="1" x14ac:dyDescent="0.25">
      <c r="A131" s="256" t="s">
        <v>395</v>
      </c>
      <c r="B131" s="253">
        <v>70007243.359999999</v>
      </c>
      <c r="C131" s="253"/>
      <c r="D131" s="253">
        <v>68400552.739999995</v>
      </c>
    </row>
    <row r="132" spans="1:4" ht="15.75" hidden="1" customHeight="1" x14ac:dyDescent="0.25">
      <c r="A132" s="256" t="s">
        <v>394</v>
      </c>
      <c r="B132" s="253">
        <v>1816900</v>
      </c>
      <c r="C132" s="253"/>
      <c r="D132" s="253">
        <v>1845000</v>
      </c>
    </row>
    <row r="133" spans="1:4" ht="15.75" hidden="1" customHeight="1" x14ac:dyDescent="0.25">
      <c r="A133" s="256" t="s">
        <v>393</v>
      </c>
      <c r="B133" s="253">
        <v>7907410.4300000016</v>
      </c>
      <c r="C133" s="253"/>
      <c r="D133" s="253">
        <v>7741917.8399999999</v>
      </c>
    </row>
    <row r="134" spans="1:4" ht="15.75" hidden="1" customHeight="1" x14ac:dyDescent="0.25">
      <c r="A134" s="256" t="s">
        <v>392</v>
      </c>
      <c r="B134" s="253">
        <v>1817555.85</v>
      </c>
      <c r="C134" s="253"/>
      <c r="D134" s="253">
        <v>1845515.1</v>
      </c>
    </row>
    <row r="135" spans="1:4" ht="15.75" hidden="1" customHeight="1" x14ac:dyDescent="0.25">
      <c r="A135" s="256" t="s">
        <v>391</v>
      </c>
      <c r="B135" s="253">
        <v>0</v>
      </c>
      <c r="C135" s="253"/>
      <c r="D135" s="253">
        <v>0</v>
      </c>
    </row>
    <row r="136" spans="1:4" ht="15.75" hidden="1" customHeight="1" x14ac:dyDescent="0.25">
      <c r="A136" s="255" t="s">
        <v>390</v>
      </c>
      <c r="B136" s="252">
        <v>81549109.640000001</v>
      </c>
      <c r="C136" s="251"/>
      <c r="D136" s="252">
        <v>79832985.679999992</v>
      </c>
    </row>
    <row r="137" spans="1:4" ht="15.75" hidden="1" customHeight="1" x14ac:dyDescent="0.25">
      <c r="A137" s="249"/>
      <c r="B137" s="253"/>
      <c r="C137" s="253"/>
      <c r="D137" s="253"/>
    </row>
    <row r="138" spans="1:4" ht="15.75" hidden="1" customHeight="1" x14ac:dyDescent="0.25">
      <c r="A138" s="255" t="s">
        <v>386</v>
      </c>
      <c r="B138" s="253"/>
      <c r="C138" s="253"/>
      <c r="D138" s="253"/>
    </row>
    <row r="139" spans="1:4" ht="15.75" hidden="1" customHeight="1" x14ac:dyDescent="0.25">
      <c r="A139" s="256" t="s">
        <v>389</v>
      </c>
      <c r="B139" s="253">
        <v>0</v>
      </c>
      <c r="C139" s="253"/>
      <c r="D139" s="253">
        <v>0</v>
      </c>
    </row>
    <row r="140" spans="1:4" ht="15.75" hidden="1" customHeight="1" x14ac:dyDescent="0.25">
      <c r="A140" s="256" t="s">
        <v>388</v>
      </c>
      <c r="B140" s="253">
        <v>0</v>
      </c>
      <c r="C140" s="253"/>
      <c r="D140" s="253">
        <v>0</v>
      </c>
    </row>
    <row r="141" spans="1:4" ht="15.75" hidden="1" customHeight="1" x14ac:dyDescent="0.25">
      <c r="A141" s="256" t="s">
        <v>387</v>
      </c>
      <c r="B141" s="253">
        <v>55017705.580000006</v>
      </c>
      <c r="C141" s="253"/>
      <c r="D141" s="253">
        <v>66420580.280000001</v>
      </c>
    </row>
    <row r="142" spans="1:4" ht="15.75" hidden="1" customHeight="1" x14ac:dyDescent="0.25">
      <c r="A142" s="256" t="s">
        <v>386</v>
      </c>
      <c r="B142" s="253">
        <v>17268092.240000002</v>
      </c>
      <c r="C142" s="253"/>
      <c r="D142" s="253">
        <v>17392740.789999999</v>
      </c>
    </row>
    <row r="143" spans="1:4" ht="15.75" hidden="1" customHeight="1" x14ac:dyDescent="0.25">
      <c r="A143" s="255" t="s">
        <v>385</v>
      </c>
      <c r="B143" s="252">
        <v>72285797.820000008</v>
      </c>
      <c r="C143" s="251"/>
      <c r="D143" s="252">
        <v>83813321.070000008</v>
      </c>
    </row>
    <row r="144" spans="1:4" ht="15.75" hidden="1" customHeight="1" x14ac:dyDescent="0.25">
      <c r="A144" s="249"/>
      <c r="B144" s="253"/>
      <c r="C144" s="253"/>
      <c r="D144" s="253"/>
    </row>
    <row r="145" spans="1:4" ht="15.75" hidden="1" customHeight="1" x14ac:dyDescent="0.25">
      <c r="A145" s="257" t="s">
        <v>384</v>
      </c>
      <c r="B145" s="254">
        <v>1000143333.48</v>
      </c>
      <c r="C145" s="251"/>
      <c r="D145" s="254">
        <v>979714860.26999986</v>
      </c>
    </row>
    <row r="146" spans="1:4" ht="15.75" hidden="1" customHeight="1" x14ac:dyDescent="0.25">
      <c r="A146" s="249"/>
      <c r="B146" s="253"/>
      <c r="C146" s="253"/>
      <c r="D146" s="253"/>
    </row>
    <row r="147" spans="1:4" ht="15.75" hidden="1" customHeight="1" x14ac:dyDescent="0.25">
      <c r="A147" s="257" t="s">
        <v>383</v>
      </c>
      <c r="B147" s="253"/>
      <c r="C147" s="253"/>
      <c r="D147" s="253"/>
    </row>
    <row r="148" spans="1:4" ht="15.75" hidden="1" customHeight="1" x14ac:dyDescent="0.25">
      <c r="A148" s="249"/>
      <c r="B148" s="253"/>
      <c r="C148" s="253"/>
      <c r="D148" s="253"/>
    </row>
    <row r="149" spans="1:4" ht="15.75" hidden="1" customHeight="1" x14ac:dyDescent="0.25">
      <c r="A149" s="255" t="s">
        <v>382</v>
      </c>
      <c r="B149" s="253"/>
      <c r="C149" s="253"/>
      <c r="D149" s="253"/>
    </row>
    <row r="150" spans="1:4" ht="15.75" hidden="1" customHeight="1" x14ac:dyDescent="0.25">
      <c r="A150" s="256" t="s">
        <v>381</v>
      </c>
      <c r="B150" s="253">
        <v>691767</v>
      </c>
      <c r="C150" s="253"/>
      <c r="D150" s="253">
        <v>1811400.47</v>
      </c>
    </row>
    <row r="151" spans="1:4" ht="15.75" hidden="1" customHeight="1" x14ac:dyDescent="0.25">
      <c r="A151" s="256" t="s">
        <v>380</v>
      </c>
      <c r="B151" s="253">
        <v>0</v>
      </c>
      <c r="C151" s="253"/>
      <c r="D151" s="253">
        <v>167456.88</v>
      </c>
    </row>
    <row r="152" spans="1:4" ht="15.75" hidden="1" customHeight="1" x14ac:dyDescent="0.25">
      <c r="A152" s="255" t="s">
        <v>379</v>
      </c>
      <c r="B152" s="252">
        <v>691767</v>
      </c>
      <c r="C152" s="251"/>
      <c r="D152" s="252">
        <v>1978857.35</v>
      </c>
    </row>
    <row r="153" spans="1:4" ht="15.75" hidden="1" customHeight="1" x14ac:dyDescent="0.25">
      <c r="A153" s="249"/>
      <c r="B153" s="253"/>
      <c r="C153" s="253"/>
      <c r="D153" s="253"/>
    </row>
    <row r="154" spans="1:4" ht="15.75" hidden="1" customHeight="1" x14ac:dyDescent="0.25">
      <c r="A154" s="255" t="s">
        <v>378</v>
      </c>
      <c r="B154" s="253"/>
      <c r="C154" s="253"/>
      <c r="D154" s="253"/>
    </row>
    <row r="155" spans="1:4" ht="15.75" hidden="1" customHeight="1" x14ac:dyDescent="0.25">
      <c r="A155" s="256" t="s">
        <v>377</v>
      </c>
      <c r="B155" s="253">
        <v>61204.43</v>
      </c>
      <c r="C155" s="253"/>
      <c r="D155" s="253">
        <v>407360</v>
      </c>
    </row>
    <row r="156" spans="1:4" ht="15.75" hidden="1" customHeight="1" x14ac:dyDescent="0.25">
      <c r="A156" s="256" t="s">
        <v>376</v>
      </c>
      <c r="B156" s="253">
        <v>0</v>
      </c>
      <c r="C156" s="253"/>
      <c r="D156" s="253">
        <v>0</v>
      </c>
    </row>
    <row r="157" spans="1:4" ht="15.75" hidden="1" customHeight="1" x14ac:dyDescent="0.25">
      <c r="A157" s="255" t="s">
        <v>375</v>
      </c>
      <c r="B157" s="252">
        <v>61204.43</v>
      </c>
      <c r="C157" s="251"/>
      <c r="D157" s="252">
        <v>407360</v>
      </c>
    </row>
    <row r="158" spans="1:4" ht="15.75" hidden="1" customHeight="1" x14ac:dyDescent="0.25">
      <c r="A158" s="249"/>
      <c r="B158" s="253"/>
      <c r="C158" s="253"/>
      <c r="D158" s="253"/>
    </row>
    <row r="159" spans="1:4" ht="15.75" hidden="1" customHeight="1" x14ac:dyDescent="0.25">
      <c r="A159" s="255" t="s">
        <v>374</v>
      </c>
      <c r="B159" s="253"/>
      <c r="C159" s="253"/>
      <c r="D159" s="253"/>
    </row>
    <row r="160" spans="1:4" ht="15.75" hidden="1" customHeight="1" x14ac:dyDescent="0.25">
      <c r="A160" s="256" t="s">
        <v>373</v>
      </c>
      <c r="B160" s="253">
        <v>7839843.3000000007</v>
      </c>
      <c r="C160" s="253"/>
      <c r="D160" s="253">
        <v>4143862.73</v>
      </c>
    </row>
    <row r="161" spans="1:4" ht="15.75" hidden="1" customHeight="1" x14ac:dyDescent="0.25">
      <c r="A161" s="256" t="s">
        <v>372</v>
      </c>
      <c r="B161" s="253">
        <v>1450562.1600000001</v>
      </c>
      <c r="C161" s="253"/>
      <c r="D161" s="253">
        <v>2092307.1300000001</v>
      </c>
    </row>
    <row r="162" spans="1:4" ht="15.75" hidden="1" customHeight="1" x14ac:dyDescent="0.25">
      <c r="A162" s="256" t="s">
        <v>371</v>
      </c>
      <c r="B162" s="253">
        <v>0</v>
      </c>
      <c r="C162" s="253"/>
      <c r="D162" s="253">
        <v>0</v>
      </c>
    </row>
    <row r="163" spans="1:4" ht="15.75" hidden="1" customHeight="1" x14ac:dyDescent="0.25">
      <c r="A163" s="256" t="s">
        <v>370</v>
      </c>
      <c r="B163" s="253">
        <v>0</v>
      </c>
      <c r="C163" s="253"/>
      <c r="D163" s="253">
        <v>0</v>
      </c>
    </row>
    <row r="164" spans="1:4" ht="15.75" hidden="1" customHeight="1" x14ac:dyDescent="0.25">
      <c r="A164" s="256" t="s">
        <v>369</v>
      </c>
      <c r="B164" s="253">
        <v>0</v>
      </c>
      <c r="C164" s="253"/>
      <c r="D164" s="253">
        <v>0</v>
      </c>
    </row>
    <row r="165" spans="1:4" ht="15.75" hidden="1" customHeight="1" x14ac:dyDescent="0.25">
      <c r="A165" s="256" t="s">
        <v>368</v>
      </c>
      <c r="B165" s="253">
        <v>0</v>
      </c>
      <c r="C165" s="253"/>
      <c r="D165" s="253">
        <v>0</v>
      </c>
    </row>
    <row r="166" spans="1:4" ht="15.75" hidden="1" customHeight="1" x14ac:dyDescent="0.25">
      <c r="A166" s="256" t="s">
        <v>367</v>
      </c>
      <c r="B166" s="253">
        <v>0</v>
      </c>
      <c r="C166" s="253"/>
      <c r="D166" s="253">
        <v>0</v>
      </c>
    </row>
    <row r="167" spans="1:4" ht="15.75" hidden="1" customHeight="1" x14ac:dyDescent="0.25">
      <c r="A167" s="256" t="s">
        <v>366</v>
      </c>
      <c r="B167" s="253">
        <v>4132783.37</v>
      </c>
      <c r="C167" s="253"/>
      <c r="D167" s="253">
        <v>2740690.26</v>
      </c>
    </row>
    <row r="168" spans="1:4" ht="15.75" hidden="1" customHeight="1" x14ac:dyDescent="0.25">
      <c r="A168" s="256" t="s">
        <v>365</v>
      </c>
      <c r="B168" s="253">
        <v>9790417.5300000012</v>
      </c>
      <c r="C168" s="253"/>
      <c r="D168" s="253">
        <v>6260345.2400000002</v>
      </c>
    </row>
    <row r="169" spans="1:4" ht="15.75" hidden="1" customHeight="1" x14ac:dyDescent="0.25">
      <c r="A169" s="256" t="s">
        <v>364</v>
      </c>
      <c r="B169" s="253">
        <v>0</v>
      </c>
      <c r="C169" s="253"/>
      <c r="D169" s="253">
        <v>0</v>
      </c>
    </row>
    <row r="170" spans="1:4" ht="15.75" hidden="1" customHeight="1" x14ac:dyDescent="0.25">
      <c r="A170" s="256" t="s">
        <v>363</v>
      </c>
      <c r="B170" s="253">
        <v>0</v>
      </c>
      <c r="C170" s="253"/>
      <c r="D170" s="253">
        <v>0</v>
      </c>
    </row>
    <row r="171" spans="1:4" ht="15.75" hidden="1" customHeight="1" x14ac:dyDescent="0.25">
      <c r="A171" s="256" t="s">
        <v>362</v>
      </c>
      <c r="B171" s="253">
        <v>196400</v>
      </c>
      <c r="C171" s="253"/>
      <c r="D171" s="253">
        <v>0</v>
      </c>
    </row>
    <row r="172" spans="1:4" ht="15.75" hidden="1" customHeight="1" x14ac:dyDescent="0.25">
      <c r="A172" s="256" t="s">
        <v>361</v>
      </c>
      <c r="B172" s="253">
        <v>0</v>
      </c>
      <c r="C172" s="253"/>
      <c r="D172" s="253">
        <v>0</v>
      </c>
    </row>
    <row r="173" spans="1:4" ht="15.75" hidden="1" customHeight="1" x14ac:dyDescent="0.25">
      <c r="A173" s="256" t="s">
        <v>360</v>
      </c>
      <c r="B173" s="253">
        <v>0</v>
      </c>
      <c r="C173" s="253"/>
      <c r="D173" s="253">
        <v>0</v>
      </c>
    </row>
    <row r="174" spans="1:4" ht="15.75" hidden="1" customHeight="1" x14ac:dyDescent="0.25">
      <c r="A174" s="256" t="s">
        <v>359</v>
      </c>
      <c r="B174" s="253">
        <v>1840726.54</v>
      </c>
      <c r="C174" s="253"/>
      <c r="D174" s="253">
        <v>566904.49</v>
      </c>
    </row>
    <row r="175" spans="1:4" ht="15.75" hidden="1" customHeight="1" x14ac:dyDescent="0.25">
      <c r="A175" s="256" t="s">
        <v>358</v>
      </c>
      <c r="B175" s="253">
        <v>98499.94</v>
      </c>
      <c r="C175" s="253"/>
      <c r="D175" s="253">
        <v>0</v>
      </c>
    </row>
    <row r="176" spans="1:4" ht="15.75" hidden="1" customHeight="1" x14ac:dyDescent="0.25">
      <c r="A176" s="256" t="s">
        <v>357</v>
      </c>
      <c r="B176" s="253">
        <v>20725166.02</v>
      </c>
      <c r="C176" s="253"/>
      <c r="D176" s="253">
        <v>9606138.5700000003</v>
      </c>
    </row>
    <row r="177" spans="1:4" ht="15.75" hidden="1" customHeight="1" x14ac:dyDescent="0.25">
      <c r="A177" s="255" t="s">
        <v>356</v>
      </c>
      <c r="B177" s="252">
        <v>46074398.859999999</v>
      </c>
      <c r="C177" s="251"/>
      <c r="D177" s="252">
        <v>25410248.420000002</v>
      </c>
    </row>
    <row r="178" spans="1:4" ht="15.75" hidden="1" customHeight="1" x14ac:dyDescent="0.25">
      <c r="A178" s="249"/>
      <c r="B178" s="253"/>
      <c r="C178" s="253"/>
      <c r="D178" s="253"/>
    </row>
    <row r="179" spans="1:4" ht="15.75" hidden="1" customHeight="1" x14ac:dyDescent="0.25">
      <c r="A179" s="255" t="s">
        <v>355</v>
      </c>
      <c r="B179" s="253"/>
      <c r="C179" s="253"/>
      <c r="D179" s="253"/>
    </row>
    <row r="180" spans="1:4" ht="15.75" hidden="1" customHeight="1" x14ac:dyDescent="0.25">
      <c r="A180" s="256" t="s">
        <v>354</v>
      </c>
      <c r="B180" s="253">
        <v>6172500.5200000005</v>
      </c>
      <c r="C180" s="253"/>
      <c r="D180" s="253">
        <v>5182353.0599999996</v>
      </c>
    </row>
    <row r="181" spans="1:4" ht="15.75" hidden="1" customHeight="1" x14ac:dyDescent="0.25">
      <c r="A181" s="256" t="s">
        <v>353</v>
      </c>
      <c r="B181" s="253">
        <v>65994374.979999997</v>
      </c>
      <c r="C181" s="253"/>
      <c r="D181" s="253">
        <v>57721573.280000001</v>
      </c>
    </row>
    <row r="182" spans="1:4" ht="15.75" hidden="1" customHeight="1" x14ac:dyDescent="0.25">
      <c r="A182" s="256" t="s">
        <v>352</v>
      </c>
      <c r="B182" s="253">
        <v>0</v>
      </c>
      <c r="C182" s="253"/>
      <c r="D182" s="253">
        <v>0</v>
      </c>
    </row>
    <row r="183" spans="1:4" ht="15.75" hidden="1" customHeight="1" x14ac:dyDescent="0.25">
      <c r="A183" s="256" t="s">
        <v>351</v>
      </c>
      <c r="B183" s="253">
        <v>0</v>
      </c>
      <c r="C183" s="253"/>
      <c r="D183" s="253">
        <v>0</v>
      </c>
    </row>
    <row r="184" spans="1:4" ht="15.75" hidden="1" customHeight="1" x14ac:dyDescent="0.25">
      <c r="A184" s="255" t="s">
        <v>350</v>
      </c>
      <c r="B184" s="252">
        <v>72166875.5</v>
      </c>
      <c r="C184" s="251"/>
      <c r="D184" s="252">
        <v>62903926.340000004</v>
      </c>
    </row>
    <row r="185" spans="1:4" ht="15.75" hidden="1" customHeight="1" x14ac:dyDescent="0.25">
      <c r="A185" s="249"/>
      <c r="B185" s="253"/>
      <c r="C185" s="253"/>
      <c r="D185" s="253"/>
    </row>
    <row r="186" spans="1:4" ht="15.75" hidden="1" customHeight="1" x14ac:dyDescent="0.25">
      <c r="A186" s="255" t="s">
        <v>349</v>
      </c>
      <c r="B186" s="253"/>
      <c r="C186" s="253"/>
      <c r="D186" s="253"/>
    </row>
    <row r="187" spans="1:4" ht="15.75" hidden="1" customHeight="1" x14ac:dyDescent="0.25">
      <c r="A187" s="256" t="s">
        <v>348</v>
      </c>
      <c r="B187" s="253">
        <v>332383.31</v>
      </c>
      <c r="C187" s="253"/>
      <c r="D187" s="253">
        <v>194333.11</v>
      </c>
    </row>
    <row r="188" spans="1:4" ht="15.75" hidden="1" customHeight="1" x14ac:dyDescent="0.25">
      <c r="A188" s="256" t="s">
        <v>347</v>
      </c>
      <c r="B188" s="253">
        <v>7797245.1599999992</v>
      </c>
      <c r="C188" s="253"/>
      <c r="D188" s="253">
        <v>8192466.4799999995</v>
      </c>
    </row>
    <row r="189" spans="1:4" ht="15.75" hidden="1" customHeight="1" x14ac:dyDescent="0.25">
      <c r="A189" s="256" t="s">
        <v>346</v>
      </c>
      <c r="B189" s="253">
        <v>3566297.97</v>
      </c>
      <c r="C189" s="253"/>
      <c r="D189" s="253">
        <v>2862202.54</v>
      </c>
    </row>
    <row r="190" spans="1:4" ht="15.75" hidden="1" customHeight="1" x14ac:dyDescent="0.25">
      <c r="A190" s="256" t="s">
        <v>345</v>
      </c>
      <c r="B190" s="253">
        <v>0</v>
      </c>
      <c r="C190" s="253"/>
      <c r="D190" s="253">
        <v>0</v>
      </c>
    </row>
    <row r="191" spans="1:4" ht="15.75" hidden="1" customHeight="1" x14ac:dyDescent="0.25">
      <c r="A191" s="255" t="s">
        <v>344</v>
      </c>
      <c r="B191" s="252">
        <v>11695926.439999999</v>
      </c>
      <c r="C191" s="251"/>
      <c r="D191" s="252">
        <v>11249002.130000001</v>
      </c>
    </row>
    <row r="192" spans="1:4" ht="15.75" hidden="1" customHeight="1" x14ac:dyDescent="0.25">
      <c r="A192" s="249"/>
      <c r="B192" s="253"/>
      <c r="C192" s="253"/>
      <c r="D192" s="253"/>
    </row>
    <row r="193" spans="1:4" ht="15.75" hidden="1" customHeight="1" x14ac:dyDescent="0.25">
      <c r="A193" s="255" t="s">
        <v>343</v>
      </c>
      <c r="B193" s="253"/>
      <c r="C193" s="253"/>
      <c r="D193" s="253"/>
    </row>
    <row r="194" spans="1:4" ht="15.75" hidden="1" customHeight="1" x14ac:dyDescent="0.25">
      <c r="A194" s="256" t="s">
        <v>342</v>
      </c>
      <c r="B194" s="253">
        <v>4005496.2</v>
      </c>
      <c r="C194" s="253"/>
      <c r="D194" s="253">
        <v>2395996.4900000002</v>
      </c>
    </row>
    <row r="195" spans="1:4" ht="15.75" hidden="1" customHeight="1" x14ac:dyDescent="0.25">
      <c r="A195" s="256" t="s">
        <v>341</v>
      </c>
      <c r="B195" s="253">
        <v>0</v>
      </c>
      <c r="C195" s="253"/>
      <c r="D195" s="253">
        <v>0</v>
      </c>
    </row>
    <row r="196" spans="1:4" ht="15.75" hidden="1" customHeight="1" x14ac:dyDescent="0.25">
      <c r="A196" s="256" t="s">
        <v>340</v>
      </c>
      <c r="B196" s="253">
        <v>0</v>
      </c>
      <c r="C196" s="253"/>
      <c r="D196" s="253">
        <v>0</v>
      </c>
    </row>
    <row r="197" spans="1:4" ht="15.75" hidden="1" customHeight="1" x14ac:dyDescent="0.25">
      <c r="A197" s="255" t="s">
        <v>339</v>
      </c>
      <c r="B197" s="252">
        <v>4005496.2</v>
      </c>
      <c r="C197" s="251"/>
      <c r="D197" s="252">
        <v>2395996.4900000002</v>
      </c>
    </row>
    <row r="198" spans="1:4" ht="15.75" hidden="1" customHeight="1" x14ac:dyDescent="0.25">
      <c r="A198" s="249"/>
      <c r="B198" s="253"/>
      <c r="C198" s="253"/>
      <c r="D198" s="253"/>
    </row>
    <row r="199" spans="1:4" ht="15.75" hidden="1" customHeight="1" x14ac:dyDescent="0.25">
      <c r="A199" s="255" t="s">
        <v>338</v>
      </c>
      <c r="B199" s="253"/>
      <c r="C199" s="253"/>
      <c r="D199" s="253"/>
    </row>
    <row r="200" spans="1:4" ht="15.75" hidden="1" customHeight="1" x14ac:dyDescent="0.25">
      <c r="A200" s="256" t="s">
        <v>337</v>
      </c>
      <c r="B200" s="253">
        <v>0</v>
      </c>
      <c r="C200" s="253"/>
      <c r="D200" s="253">
        <v>0</v>
      </c>
    </row>
    <row r="201" spans="1:4" ht="15.75" hidden="1" customHeight="1" x14ac:dyDescent="0.25">
      <c r="A201" s="256" t="s">
        <v>336</v>
      </c>
      <c r="B201" s="253">
        <v>0</v>
      </c>
      <c r="C201" s="253"/>
      <c r="D201" s="253">
        <v>0</v>
      </c>
    </row>
    <row r="202" spans="1:4" ht="15.75" hidden="1" customHeight="1" x14ac:dyDescent="0.25">
      <c r="A202" s="255" t="s">
        <v>335</v>
      </c>
      <c r="B202" s="252">
        <v>0</v>
      </c>
      <c r="C202" s="253"/>
      <c r="D202" s="252">
        <v>0</v>
      </c>
    </row>
    <row r="203" spans="1:4" ht="15.75" hidden="1" customHeight="1" x14ac:dyDescent="0.25">
      <c r="A203" s="249"/>
      <c r="B203" s="253"/>
      <c r="C203" s="253"/>
      <c r="D203" s="253"/>
    </row>
    <row r="204" spans="1:4" ht="15.75" hidden="1" customHeight="1" x14ac:dyDescent="0.25">
      <c r="A204" s="255" t="s">
        <v>334</v>
      </c>
      <c r="B204" s="253"/>
      <c r="C204" s="253"/>
      <c r="D204" s="253"/>
    </row>
    <row r="205" spans="1:4" ht="15.75" hidden="1" customHeight="1" x14ac:dyDescent="0.25">
      <c r="A205" s="256" t="s">
        <v>333</v>
      </c>
      <c r="B205" s="253">
        <v>0</v>
      </c>
      <c r="C205" s="253"/>
      <c r="D205" s="253">
        <v>0</v>
      </c>
    </row>
    <row r="206" spans="1:4" ht="15.75" hidden="1" customHeight="1" x14ac:dyDescent="0.25">
      <c r="A206" s="256" t="s">
        <v>332</v>
      </c>
      <c r="B206" s="253">
        <v>0</v>
      </c>
      <c r="C206" s="253"/>
      <c r="D206" s="253">
        <v>0</v>
      </c>
    </row>
    <row r="207" spans="1:4" ht="15.75" hidden="1" customHeight="1" x14ac:dyDescent="0.25">
      <c r="A207" s="255" t="s">
        <v>331</v>
      </c>
      <c r="B207" s="252">
        <v>0</v>
      </c>
      <c r="C207" s="253"/>
      <c r="D207" s="252">
        <v>0</v>
      </c>
    </row>
    <row r="208" spans="1:4" ht="15.75" hidden="1" customHeight="1" x14ac:dyDescent="0.25">
      <c r="A208" s="249"/>
      <c r="B208" s="253"/>
      <c r="C208" s="253"/>
      <c r="D208" s="253"/>
    </row>
    <row r="209" spans="1:4" ht="15.75" hidden="1" customHeight="1" x14ac:dyDescent="0.25">
      <c r="A209" s="255" t="s">
        <v>330</v>
      </c>
      <c r="B209" s="253"/>
      <c r="C209" s="253"/>
      <c r="D209" s="253"/>
    </row>
    <row r="210" spans="1:4" ht="15.75" hidden="1" customHeight="1" x14ac:dyDescent="0.25">
      <c r="A210" s="256" t="s">
        <v>330</v>
      </c>
      <c r="B210" s="251">
        <v>0</v>
      </c>
      <c r="C210" s="253"/>
      <c r="D210" s="254">
        <v>0</v>
      </c>
    </row>
    <row r="211" spans="1:4" ht="15.75" hidden="1" customHeight="1" x14ac:dyDescent="0.25">
      <c r="A211" s="249"/>
      <c r="B211" s="260"/>
      <c r="C211" s="253"/>
      <c r="D211" s="253"/>
    </row>
    <row r="212" spans="1:4" ht="15.75" hidden="1" customHeight="1" x14ac:dyDescent="0.25">
      <c r="A212" s="255" t="s">
        <v>329</v>
      </c>
      <c r="B212" s="253"/>
      <c r="C212" s="253"/>
      <c r="D212" s="253"/>
    </row>
    <row r="213" spans="1:4" ht="15.75" hidden="1" customHeight="1" x14ac:dyDescent="0.25">
      <c r="A213" s="256" t="s">
        <v>328</v>
      </c>
      <c r="B213" s="253">
        <v>0</v>
      </c>
      <c r="C213" s="253"/>
      <c r="D213" s="253">
        <v>0</v>
      </c>
    </row>
    <row r="214" spans="1:4" ht="15.75" hidden="1" customHeight="1" x14ac:dyDescent="0.25">
      <c r="A214" s="256" t="s">
        <v>327</v>
      </c>
      <c r="B214" s="253">
        <v>0</v>
      </c>
      <c r="C214" s="253"/>
      <c r="D214" s="253">
        <v>0</v>
      </c>
    </row>
    <row r="215" spans="1:4" ht="15.75" hidden="1" customHeight="1" x14ac:dyDescent="0.25">
      <c r="A215" s="256" t="s">
        <v>326</v>
      </c>
      <c r="B215" s="253">
        <v>1015880.31</v>
      </c>
      <c r="C215" s="253"/>
      <c r="D215" s="253">
        <v>769415.87</v>
      </c>
    </row>
    <row r="216" spans="1:4" ht="15.75" hidden="1" customHeight="1" x14ac:dyDescent="0.25">
      <c r="A216" s="255" t="s">
        <v>325</v>
      </c>
      <c r="B216" s="252">
        <v>1015880.31</v>
      </c>
      <c r="C216" s="251"/>
      <c r="D216" s="252">
        <v>769415.87</v>
      </c>
    </row>
    <row r="217" spans="1:4" ht="15.75" hidden="1" customHeight="1" x14ac:dyDescent="0.25">
      <c r="A217" s="249"/>
      <c r="B217" s="253"/>
      <c r="C217" s="253"/>
      <c r="D217" s="253"/>
    </row>
    <row r="218" spans="1:4" ht="15.75" hidden="1" customHeight="1" x14ac:dyDescent="0.25">
      <c r="A218" s="255" t="s">
        <v>324</v>
      </c>
      <c r="B218" s="253"/>
      <c r="C218" s="253"/>
      <c r="D218" s="253"/>
    </row>
    <row r="219" spans="1:4" ht="15.75" hidden="1" customHeight="1" x14ac:dyDescent="0.25">
      <c r="A219" s="256" t="s">
        <v>323</v>
      </c>
      <c r="B219" s="253">
        <v>38847754.359999999</v>
      </c>
      <c r="C219" s="253"/>
      <c r="D219" s="253">
        <v>1557500</v>
      </c>
    </row>
    <row r="220" spans="1:4" ht="15.75" hidden="1" customHeight="1" x14ac:dyDescent="0.25">
      <c r="A220" s="256" t="s">
        <v>322</v>
      </c>
      <c r="B220" s="253">
        <v>4418675.9799999995</v>
      </c>
      <c r="C220" s="253"/>
      <c r="D220" s="253">
        <v>391979.33</v>
      </c>
    </row>
    <row r="221" spans="1:4" ht="15.75" hidden="1" customHeight="1" x14ac:dyDescent="0.25">
      <c r="A221" s="256" t="s">
        <v>321</v>
      </c>
      <c r="B221" s="253">
        <v>14854114.040000001</v>
      </c>
      <c r="C221" s="253"/>
      <c r="D221" s="253">
        <v>18041012.91</v>
      </c>
    </row>
    <row r="222" spans="1:4" ht="15.75" hidden="1" customHeight="1" x14ac:dyDescent="0.25">
      <c r="A222" s="256" t="s">
        <v>320</v>
      </c>
      <c r="B222" s="253">
        <v>5005216.17</v>
      </c>
      <c r="C222" s="253"/>
      <c r="D222" s="253">
        <v>5797097.9199999999</v>
      </c>
    </row>
    <row r="223" spans="1:4" ht="15.75" hidden="1" customHeight="1" x14ac:dyDescent="0.25">
      <c r="A223" s="255" t="s">
        <v>319</v>
      </c>
      <c r="B223" s="252">
        <v>63125760.550000004</v>
      </c>
      <c r="C223" s="251"/>
      <c r="D223" s="252">
        <v>25787590.16</v>
      </c>
    </row>
    <row r="224" spans="1:4" ht="15.75" hidden="1" customHeight="1" x14ac:dyDescent="0.25">
      <c r="A224" s="249"/>
      <c r="B224" s="253"/>
      <c r="C224" s="253"/>
      <c r="D224" s="253"/>
    </row>
    <row r="225" spans="1:4" ht="15.75" hidden="1" customHeight="1" x14ac:dyDescent="0.25">
      <c r="A225" s="255" t="s">
        <v>318</v>
      </c>
      <c r="B225" s="253"/>
      <c r="C225" s="253"/>
      <c r="D225" s="253"/>
    </row>
    <row r="226" spans="1:4" ht="15.75" hidden="1" customHeight="1" x14ac:dyDescent="0.25">
      <c r="A226" s="256" t="s">
        <v>317</v>
      </c>
      <c r="B226" s="253">
        <v>0</v>
      </c>
      <c r="C226" s="253"/>
      <c r="D226" s="253">
        <v>0</v>
      </c>
    </row>
    <row r="227" spans="1:4" ht="15.75" hidden="1" customHeight="1" x14ac:dyDescent="0.25">
      <c r="A227" s="256" t="s">
        <v>316</v>
      </c>
      <c r="B227" s="253">
        <v>16252906.819999998</v>
      </c>
      <c r="C227" s="253"/>
      <c r="D227" s="253">
        <v>8894384.2100000009</v>
      </c>
    </row>
    <row r="228" spans="1:4" ht="15.75" hidden="1" customHeight="1" x14ac:dyDescent="0.25">
      <c r="A228" s="256" t="s">
        <v>315</v>
      </c>
      <c r="B228" s="253">
        <v>29944957.839999996</v>
      </c>
      <c r="C228" s="253"/>
      <c r="D228" s="253">
        <v>45190233.060000002</v>
      </c>
    </row>
    <row r="229" spans="1:4" ht="15.75" hidden="1" customHeight="1" x14ac:dyDescent="0.25">
      <c r="A229" s="256" t="s">
        <v>314</v>
      </c>
      <c r="B229" s="253">
        <v>0</v>
      </c>
      <c r="C229" s="253"/>
      <c r="D229" s="253">
        <v>0</v>
      </c>
    </row>
    <row r="230" spans="1:4" ht="15.75" hidden="1" customHeight="1" x14ac:dyDescent="0.25">
      <c r="A230" s="255" t="s">
        <v>313</v>
      </c>
      <c r="B230" s="252">
        <v>46197864.659999996</v>
      </c>
      <c r="C230" s="251"/>
      <c r="D230" s="252">
        <v>54084617.270000003</v>
      </c>
    </row>
    <row r="231" spans="1:4" ht="15.75" hidden="1" customHeight="1" x14ac:dyDescent="0.25">
      <c r="A231" s="249"/>
      <c r="B231" s="253"/>
      <c r="C231" s="253"/>
      <c r="D231" s="253"/>
    </row>
    <row r="232" spans="1:4" ht="15.75" hidden="1" customHeight="1" x14ac:dyDescent="0.25">
      <c r="A232" s="255" t="s">
        <v>312</v>
      </c>
      <c r="B232" s="253"/>
      <c r="C232" s="253"/>
      <c r="D232" s="253"/>
    </row>
    <row r="233" spans="1:4" ht="15.75" hidden="1" customHeight="1" x14ac:dyDescent="0.25">
      <c r="A233" s="256" t="s">
        <v>311</v>
      </c>
      <c r="B233" s="253">
        <v>0</v>
      </c>
      <c r="C233" s="253"/>
      <c r="D233" s="253">
        <v>0</v>
      </c>
    </row>
    <row r="234" spans="1:4" ht="15.75" hidden="1" customHeight="1" x14ac:dyDescent="0.25">
      <c r="A234" s="256" t="s">
        <v>310</v>
      </c>
      <c r="B234" s="253">
        <v>0</v>
      </c>
      <c r="C234" s="253"/>
      <c r="D234" s="253">
        <v>0</v>
      </c>
    </row>
    <row r="235" spans="1:4" ht="15.75" hidden="1" customHeight="1" x14ac:dyDescent="0.25">
      <c r="A235" s="256" t="s">
        <v>309</v>
      </c>
      <c r="B235" s="253">
        <v>452000</v>
      </c>
      <c r="C235" s="253"/>
      <c r="D235" s="253">
        <v>959920</v>
      </c>
    </row>
    <row r="236" spans="1:4" ht="15.75" hidden="1" customHeight="1" x14ac:dyDescent="0.25">
      <c r="A236" s="256" t="s">
        <v>308</v>
      </c>
      <c r="B236" s="253">
        <v>14270524.029999997</v>
      </c>
      <c r="C236" s="253"/>
      <c r="D236" s="253">
        <v>17379513.579999998</v>
      </c>
    </row>
    <row r="237" spans="1:4" ht="15.75" hidden="1" customHeight="1" x14ac:dyDescent="0.25">
      <c r="A237" s="256" t="s">
        <v>307</v>
      </c>
      <c r="B237" s="253">
        <v>8888864.9700000007</v>
      </c>
      <c r="C237" s="253"/>
      <c r="D237" s="253">
        <v>3928401.32</v>
      </c>
    </row>
    <row r="238" spans="1:4" ht="15.75" hidden="1" customHeight="1" x14ac:dyDescent="0.25">
      <c r="A238" s="256" t="s">
        <v>306</v>
      </c>
      <c r="B238" s="253">
        <v>9486331.4900000002</v>
      </c>
      <c r="C238" s="253"/>
      <c r="D238" s="253">
        <v>1671498.02</v>
      </c>
    </row>
    <row r="239" spans="1:4" ht="15.75" hidden="1" customHeight="1" x14ac:dyDescent="0.25">
      <c r="A239" s="256" t="s">
        <v>305</v>
      </c>
      <c r="B239" s="253">
        <v>0</v>
      </c>
      <c r="C239" s="253"/>
      <c r="D239" s="253">
        <v>0</v>
      </c>
    </row>
    <row r="240" spans="1:4" ht="15.75" hidden="1" customHeight="1" x14ac:dyDescent="0.25">
      <c r="A240" s="256" t="s">
        <v>304</v>
      </c>
      <c r="B240" s="253">
        <v>0</v>
      </c>
      <c r="C240" s="253"/>
      <c r="D240" s="253">
        <v>0</v>
      </c>
    </row>
    <row r="241" spans="1:4" ht="15.75" hidden="1" customHeight="1" x14ac:dyDescent="0.25">
      <c r="A241" s="256" t="s">
        <v>303</v>
      </c>
      <c r="B241" s="253">
        <v>0</v>
      </c>
      <c r="C241" s="253"/>
      <c r="D241" s="253">
        <v>0</v>
      </c>
    </row>
    <row r="242" spans="1:4" ht="15.75" hidden="1" customHeight="1" x14ac:dyDescent="0.25">
      <c r="A242" s="256" t="s">
        <v>302</v>
      </c>
      <c r="B242" s="253">
        <v>0</v>
      </c>
      <c r="C242" s="253"/>
      <c r="D242" s="253">
        <v>0</v>
      </c>
    </row>
    <row r="243" spans="1:4" ht="15.75" hidden="1" customHeight="1" x14ac:dyDescent="0.25">
      <c r="A243" s="256" t="s">
        <v>301</v>
      </c>
      <c r="B243" s="253">
        <v>0</v>
      </c>
      <c r="C243" s="253"/>
      <c r="D243" s="253">
        <v>0</v>
      </c>
    </row>
    <row r="244" spans="1:4" ht="15.75" hidden="1" customHeight="1" x14ac:dyDescent="0.25">
      <c r="A244" s="256" t="s">
        <v>300</v>
      </c>
      <c r="B244" s="253">
        <v>0</v>
      </c>
      <c r="C244" s="253"/>
      <c r="D244" s="253">
        <v>0</v>
      </c>
    </row>
    <row r="245" spans="1:4" ht="15.75" hidden="1" customHeight="1" x14ac:dyDescent="0.25">
      <c r="A245" s="256" t="s">
        <v>299</v>
      </c>
      <c r="B245" s="253">
        <v>0</v>
      </c>
      <c r="C245" s="253"/>
      <c r="D245" s="253">
        <v>0</v>
      </c>
    </row>
    <row r="246" spans="1:4" ht="15.75" hidden="1" customHeight="1" x14ac:dyDescent="0.25">
      <c r="A246" s="256" t="s">
        <v>298</v>
      </c>
      <c r="B246" s="253">
        <v>0</v>
      </c>
      <c r="C246" s="253"/>
      <c r="D246" s="253">
        <v>0</v>
      </c>
    </row>
    <row r="247" spans="1:4" ht="15.75" hidden="1" customHeight="1" x14ac:dyDescent="0.25">
      <c r="A247" s="256" t="s">
        <v>297</v>
      </c>
      <c r="B247" s="253">
        <v>0</v>
      </c>
      <c r="C247" s="253"/>
      <c r="D247" s="253">
        <v>0</v>
      </c>
    </row>
    <row r="248" spans="1:4" ht="15.75" hidden="1" customHeight="1" x14ac:dyDescent="0.25">
      <c r="A248" s="255" t="s">
        <v>296</v>
      </c>
      <c r="B248" s="252">
        <v>33097720.489999995</v>
      </c>
      <c r="C248" s="251"/>
      <c r="D248" s="252">
        <v>23939332.919999998</v>
      </c>
    </row>
    <row r="249" spans="1:4" ht="15.75" hidden="1" customHeight="1" x14ac:dyDescent="0.25">
      <c r="A249" s="249"/>
      <c r="B249" s="253"/>
      <c r="C249" s="253"/>
      <c r="D249" s="253"/>
    </row>
    <row r="250" spans="1:4" ht="15.75" hidden="1" customHeight="1" x14ac:dyDescent="0.25">
      <c r="A250" s="255" t="s">
        <v>295</v>
      </c>
      <c r="B250" s="253"/>
      <c r="C250" s="253"/>
      <c r="D250" s="253"/>
    </row>
    <row r="251" spans="1:4" ht="15.75" hidden="1" customHeight="1" x14ac:dyDescent="0.25">
      <c r="A251" s="256" t="s">
        <v>294</v>
      </c>
      <c r="B251" s="253">
        <v>217500.65000000002</v>
      </c>
      <c r="C251" s="253"/>
      <c r="D251" s="253">
        <v>240442.00999999998</v>
      </c>
    </row>
    <row r="252" spans="1:4" ht="15.75" hidden="1" customHeight="1" x14ac:dyDescent="0.25">
      <c r="A252" s="256" t="s">
        <v>293</v>
      </c>
      <c r="B252" s="253">
        <v>602750.12999999989</v>
      </c>
      <c r="C252" s="253"/>
      <c r="D252" s="253">
        <v>714601.43</v>
      </c>
    </row>
    <row r="253" spans="1:4" ht="15.75" hidden="1" customHeight="1" x14ac:dyDescent="0.25">
      <c r="A253" s="256" t="s">
        <v>292</v>
      </c>
      <c r="B253" s="253">
        <v>15654062.430000003</v>
      </c>
      <c r="C253" s="253"/>
      <c r="D253" s="253">
        <v>15647910.32</v>
      </c>
    </row>
    <row r="254" spans="1:4" ht="15.75" hidden="1" customHeight="1" x14ac:dyDescent="0.25">
      <c r="A254" s="255" t="s">
        <v>291</v>
      </c>
      <c r="B254" s="252">
        <v>16474313.210000001</v>
      </c>
      <c r="C254" s="253"/>
      <c r="D254" s="252">
        <v>16602953.76</v>
      </c>
    </row>
    <row r="255" spans="1:4" ht="15.75" hidden="1" customHeight="1" x14ac:dyDescent="0.25">
      <c r="A255" s="249"/>
      <c r="B255" s="253"/>
      <c r="C255" s="253"/>
      <c r="D255" s="253"/>
    </row>
    <row r="256" spans="1:4" ht="15.75" hidden="1" customHeight="1" x14ac:dyDescent="0.25">
      <c r="A256" s="255" t="s">
        <v>290</v>
      </c>
      <c r="B256" s="253"/>
      <c r="C256" s="253"/>
      <c r="D256" s="253"/>
    </row>
    <row r="257" spans="1:4" ht="15.75" hidden="1" customHeight="1" x14ac:dyDescent="0.25">
      <c r="A257" s="256" t="s">
        <v>290</v>
      </c>
      <c r="B257" s="254">
        <v>158804981.25000003</v>
      </c>
      <c r="C257" s="253"/>
      <c r="D257" s="254">
        <v>163657684.08000001</v>
      </c>
    </row>
    <row r="258" spans="1:4" ht="15.75" hidden="1" customHeight="1" x14ac:dyDescent="0.25">
      <c r="A258" s="249"/>
      <c r="B258" s="253"/>
      <c r="C258" s="253"/>
      <c r="D258" s="253"/>
    </row>
    <row r="259" spans="1:4" ht="15.75" hidden="1" customHeight="1" x14ac:dyDescent="0.25">
      <c r="A259" s="255" t="s">
        <v>289</v>
      </c>
      <c r="B259" s="253"/>
      <c r="C259" s="253"/>
      <c r="D259" s="253"/>
    </row>
    <row r="260" spans="1:4" ht="15.75" hidden="1" customHeight="1" x14ac:dyDescent="0.25">
      <c r="A260" s="256" t="s">
        <v>289</v>
      </c>
      <c r="B260" s="254">
        <v>0</v>
      </c>
      <c r="C260" s="253"/>
      <c r="D260" s="254">
        <v>0</v>
      </c>
    </row>
    <row r="261" spans="1:4" ht="15.75" hidden="1" customHeight="1" x14ac:dyDescent="0.25">
      <c r="A261" s="256"/>
      <c r="B261" s="253"/>
      <c r="C261" s="253"/>
      <c r="D261" s="253"/>
    </row>
    <row r="262" spans="1:4" ht="15.75" hidden="1" customHeight="1" x14ac:dyDescent="0.25">
      <c r="A262" s="249"/>
      <c r="B262" s="253"/>
      <c r="C262" s="253"/>
      <c r="D262" s="253"/>
    </row>
    <row r="263" spans="1:4" ht="15.75" hidden="1" customHeight="1" x14ac:dyDescent="0.25">
      <c r="A263" s="255" t="s">
        <v>288</v>
      </c>
      <c r="B263" s="253"/>
      <c r="C263" s="253"/>
      <c r="D263" s="253"/>
    </row>
    <row r="264" spans="1:4" ht="15.75" hidden="1" customHeight="1" x14ac:dyDescent="0.25">
      <c r="A264" s="256" t="s">
        <v>288</v>
      </c>
      <c r="B264" s="254">
        <v>0</v>
      </c>
      <c r="C264" s="253"/>
      <c r="D264" s="254">
        <v>0</v>
      </c>
    </row>
    <row r="265" spans="1:4" ht="15.75" hidden="1" customHeight="1" x14ac:dyDescent="0.25">
      <c r="A265" s="249"/>
      <c r="B265" s="253"/>
      <c r="C265" s="253"/>
      <c r="D265" s="253"/>
    </row>
    <row r="266" spans="1:4" ht="15.75" hidden="1" customHeight="1" x14ac:dyDescent="0.25">
      <c r="A266" s="255" t="s">
        <v>287</v>
      </c>
      <c r="B266" s="253"/>
      <c r="C266" s="253"/>
      <c r="D266" s="253"/>
    </row>
    <row r="267" spans="1:4" ht="15.75" hidden="1" customHeight="1" x14ac:dyDescent="0.25">
      <c r="A267" s="256" t="s">
        <v>286</v>
      </c>
      <c r="B267" s="253">
        <v>1615314.8</v>
      </c>
      <c r="C267" s="253"/>
      <c r="D267" s="253">
        <v>4082780.95</v>
      </c>
    </row>
    <row r="268" spans="1:4" ht="15.75" hidden="1" customHeight="1" x14ac:dyDescent="0.25">
      <c r="A268" s="256" t="s">
        <v>285</v>
      </c>
      <c r="B268" s="253">
        <v>470888</v>
      </c>
      <c r="C268" s="253"/>
      <c r="D268" s="253">
        <v>105180</v>
      </c>
    </row>
    <row r="269" spans="1:4" ht="15.75" hidden="1" customHeight="1" x14ac:dyDescent="0.25">
      <c r="A269" s="256" t="s">
        <v>284</v>
      </c>
      <c r="B269" s="253">
        <v>0</v>
      </c>
      <c r="C269" s="253"/>
      <c r="D269" s="253">
        <v>0</v>
      </c>
    </row>
    <row r="270" spans="1:4" ht="15.75" hidden="1" customHeight="1" x14ac:dyDescent="0.25">
      <c r="A270" s="256" t="s">
        <v>283</v>
      </c>
      <c r="B270" s="253">
        <v>0</v>
      </c>
      <c r="C270" s="253"/>
      <c r="D270" s="253">
        <v>0</v>
      </c>
    </row>
    <row r="271" spans="1:4" ht="15.75" hidden="1" customHeight="1" x14ac:dyDescent="0.25">
      <c r="A271" s="256" t="s">
        <v>282</v>
      </c>
      <c r="B271" s="253">
        <v>6800666.2799999993</v>
      </c>
      <c r="C271" s="253"/>
      <c r="D271" s="253">
        <v>7237862.25</v>
      </c>
    </row>
    <row r="272" spans="1:4" ht="15.75" hidden="1" customHeight="1" x14ac:dyDescent="0.25">
      <c r="A272" s="256" t="s">
        <v>281</v>
      </c>
      <c r="B272" s="253">
        <v>0</v>
      </c>
      <c r="C272" s="253"/>
      <c r="D272" s="253">
        <v>0</v>
      </c>
    </row>
    <row r="273" spans="1:4" ht="15.75" hidden="1" customHeight="1" x14ac:dyDescent="0.25">
      <c r="A273" s="256" t="s">
        <v>280</v>
      </c>
      <c r="B273" s="253">
        <v>0</v>
      </c>
      <c r="C273" s="253"/>
      <c r="D273" s="253">
        <v>0</v>
      </c>
    </row>
    <row r="274" spans="1:4" ht="15.75" hidden="1" customHeight="1" x14ac:dyDescent="0.25">
      <c r="A274" s="256" t="s">
        <v>279</v>
      </c>
      <c r="B274" s="253">
        <v>5417270.29</v>
      </c>
      <c r="C274" s="253"/>
      <c r="D274" s="253">
        <v>7482933.9100000001</v>
      </c>
    </row>
    <row r="275" spans="1:4" ht="15.75" hidden="1" customHeight="1" x14ac:dyDescent="0.25">
      <c r="A275" s="256" t="s">
        <v>278</v>
      </c>
      <c r="B275" s="253">
        <v>0</v>
      </c>
      <c r="C275" s="253"/>
      <c r="D275" s="253">
        <v>0</v>
      </c>
    </row>
    <row r="276" spans="1:4" ht="15.75" hidden="1" customHeight="1" x14ac:dyDescent="0.25">
      <c r="A276" s="256" t="s">
        <v>277</v>
      </c>
      <c r="B276" s="253">
        <v>0</v>
      </c>
      <c r="C276" s="253"/>
      <c r="D276" s="253">
        <v>0</v>
      </c>
    </row>
    <row r="277" spans="1:4" ht="15.75" hidden="1" customHeight="1" x14ac:dyDescent="0.25">
      <c r="A277" s="256" t="s">
        <v>276</v>
      </c>
      <c r="B277" s="253">
        <v>0</v>
      </c>
      <c r="C277" s="253"/>
      <c r="D277" s="253">
        <v>0</v>
      </c>
    </row>
    <row r="278" spans="1:4" ht="15.75" hidden="1" customHeight="1" x14ac:dyDescent="0.25">
      <c r="A278" s="256" t="s">
        <v>275</v>
      </c>
      <c r="B278" s="253">
        <v>0</v>
      </c>
      <c r="C278" s="253"/>
      <c r="D278" s="253">
        <v>0</v>
      </c>
    </row>
    <row r="279" spans="1:4" ht="15.75" hidden="1" customHeight="1" x14ac:dyDescent="0.25">
      <c r="A279" s="256" t="s">
        <v>274</v>
      </c>
      <c r="B279" s="253">
        <v>0</v>
      </c>
      <c r="C279" s="253"/>
      <c r="D279" s="253">
        <v>0</v>
      </c>
    </row>
    <row r="280" spans="1:4" ht="15.75" hidden="1" customHeight="1" x14ac:dyDescent="0.25">
      <c r="A280" s="256" t="s">
        <v>273</v>
      </c>
      <c r="B280" s="253">
        <v>0</v>
      </c>
      <c r="C280" s="253"/>
      <c r="D280" s="253">
        <v>0</v>
      </c>
    </row>
    <row r="281" spans="1:4" ht="15.75" hidden="1" customHeight="1" x14ac:dyDescent="0.25">
      <c r="A281" s="256" t="s">
        <v>272</v>
      </c>
      <c r="B281" s="253">
        <v>0</v>
      </c>
      <c r="C281" s="253"/>
      <c r="D281" s="253">
        <v>0</v>
      </c>
    </row>
    <row r="282" spans="1:4" ht="15.75" hidden="1" customHeight="1" x14ac:dyDescent="0.25">
      <c r="A282" s="256" t="s">
        <v>271</v>
      </c>
      <c r="B282" s="253">
        <v>0</v>
      </c>
      <c r="C282" s="253"/>
      <c r="D282" s="253">
        <v>0</v>
      </c>
    </row>
    <row r="283" spans="1:4" ht="15.75" hidden="1" customHeight="1" x14ac:dyDescent="0.25">
      <c r="A283" s="256" t="s">
        <v>270</v>
      </c>
      <c r="B283" s="253">
        <v>0</v>
      </c>
      <c r="C283" s="253"/>
      <c r="D283" s="253">
        <v>0</v>
      </c>
    </row>
    <row r="284" spans="1:4" ht="15.75" hidden="1" customHeight="1" x14ac:dyDescent="0.25">
      <c r="A284" s="256" t="s">
        <v>269</v>
      </c>
      <c r="B284" s="253">
        <v>63720907.039999999</v>
      </c>
      <c r="C284" s="253"/>
      <c r="D284" s="253">
        <v>55878045.75</v>
      </c>
    </row>
    <row r="285" spans="1:4" ht="15.75" hidden="1" customHeight="1" x14ac:dyDescent="0.25">
      <c r="A285" s="255" t="s">
        <v>268</v>
      </c>
      <c r="B285" s="259">
        <v>78025046.409999996</v>
      </c>
      <c r="C285" s="253"/>
      <c r="D285" s="259">
        <v>74786802.859999999</v>
      </c>
    </row>
    <row r="286" spans="1:4" ht="15.75" hidden="1" customHeight="1" x14ac:dyDescent="0.25">
      <c r="A286" s="249"/>
      <c r="B286" s="253"/>
      <c r="C286" s="253"/>
      <c r="D286" s="253"/>
    </row>
    <row r="287" spans="1:4" ht="15.75" hidden="1" customHeight="1" x14ac:dyDescent="0.25">
      <c r="A287" s="257" t="s">
        <v>267</v>
      </c>
      <c r="B287" s="254">
        <v>531437235.30999976</v>
      </c>
      <c r="C287" s="251"/>
      <c r="D287" s="254">
        <v>463973787.65000004</v>
      </c>
    </row>
    <row r="288" spans="1:4" ht="15.75" hidden="1" customHeight="1" x14ac:dyDescent="0.25">
      <c r="A288" s="249"/>
      <c r="B288" s="253"/>
      <c r="C288" s="253"/>
      <c r="D288" s="253"/>
    </row>
    <row r="289" spans="1:4" ht="15.75" hidden="1" customHeight="1" x14ac:dyDescent="0.25">
      <c r="A289" s="257" t="s">
        <v>266</v>
      </c>
      <c r="B289" s="253"/>
      <c r="C289" s="253"/>
      <c r="D289" s="253"/>
    </row>
    <row r="290" spans="1:4" ht="15.75" hidden="1" customHeight="1" x14ac:dyDescent="0.25">
      <c r="A290" s="255" t="s">
        <v>266</v>
      </c>
      <c r="B290" s="253"/>
      <c r="C290" s="253"/>
      <c r="D290" s="253"/>
    </row>
    <row r="291" spans="1:4" ht="15.75" hidden="1" customHeight="1" x14ac:dyDescent="0.25">
      <c r="A291" s="256" t="s">
        <v>265</v>
      </c>
      <c r="B291" s="253">
        <v>0</v>
      </c>
      <c r="C291" s="253"/>
      <c r="D291" s="253">
        <v>0</v>
      </c>
    </row>
    <row r="292" spans="1:4" ht="15.75" hidden="1" customHeight="1" x14ac:dyDescent="0.25">
      <c r="A292" s="256" t="s">
        <v>264</v>
      </c>
      <c r="B292" s="253">
        <v>44132045.420000002</v>
      </c>
      <c r="C292" s="253"/>
      <c r="D292" s="253">
        <v>57926533.519999996</v>
      </c>
    </row>
    <row r="293" spans="1:4" ht="15.75" hidden="1" customHeight="1" x14ac:dyDescent="0.25">
      <c r="A293" s="256" t="s">
        <v>263</v>
      </c>
      <c r="B293" s="253">
        <v>44554939.119999997</v>
      </c>
      <c r="C293" s="253"/>
      <c r="D293" s="253">
        <v>49861586.769999996</v>
      </c>
    </row>
    <row r="294" spans="1:4" ht="15.75" hidden="1" customHeight="1" x14ac:dyDescent="0.25">
      <c r="A294" s="256" t="s">
        <v>262</v>
      </c>
      <c r="B294" s="253">
        <v>626375.71</v>
      </c>
      <c r="C294" s="253"/>
      <c r="D294" s="253">
        <v>528732.41999999993</v>
      </c>
    </row>
    <row r="295" spans="1:4" ht="15.75" hidden="1" customHeight="1" x14ac:dyDescent="0.25">
      <c r="A295" s="256" t="s">
        <v>261</v>
      </c>
      <c r="B295" s="253">
        <v>0</v>
      </c>
      <c r="C295" s="253"/>
      <c r="D295" s="253">
        <v>0</v>
      </c>
    </row>
    <row r="296" spans="1:4" ht="15.75" hidden="1" customHeight="1" x14ac:dyDescent="0.25">
      <c r="A296" s="256" t="s">
        <v>260</v>
      </c>
      <c r="B296" s="253">
        <v>0</v>
      </c>
      <c r="C296" s="253"/>
      <c r="D296" s="253">
        <v>0</v>
      </c>
    </row>
    <row r="297" spans="1:4" ht="15.75" hidden="1" customHeight="1" x14ac:dyDescent="0.25">
      <c r="A297" s="257" t="s">
        <v>259</v>
      </c>
      <c r="B297" s="252">
        <v>89313360.249999985</v>
      </c>
      <c r="C297" s="251"/>
      <c r="D297" s="252">
        <v>108316852.70999999</v>
      </c>
    </row>
    <row r="298" spans="1:4" ht="15.75" hidden="1" customHeight="1" x14ac:dyDescent="0.25">
      <c r="A298" s="249"/>
      <c r="B298" s="253"/>
      <c r="C298" s="253"/>
      <c r="D298" s="253"/>
    </row>
    <row r="299" spans="1:4" ht="15.75" hidden="1" customHeight="1" x14ac:dyDescent="0.25">
      <c r="A299" s="257" t="s">
        <v>258</v>
      </c>
      <c r="B299" s="253"/>
      <c r="C299" s="253"/>
      <c r="D299" s="253"/>
    </row>
    <row r="300" spans="1:4" ht="15.75" hidden="1" customHeight="1" x14ac:dyDescent="0.25">
      <c r="A300" s="256" t="s">
        <v>257</v>
      </c>
      <c r="B300" s="254">
        <v>0</v>
      </c>
      <c r="C300" s="253"/>
      <c r="D300" s="254">
        <v>0</v>
      </c>
    </row>
    <row r="301" spans="1:4" ht="15.75" hidden="1" customHeight="1" x14ac:dyDescent="0.25">
      <c r="A301" s="249"/>
      <c r="B301" s="253"/>
      <c r="C301" s="253"/>
      <c r="D301" s="253"/>
    </row>
    <row r="302" spans="1:4" ht="15.75" hidden="1" customHeight="1" x14ac:dyDescent="0.25">
      <c r="A302" s="257" t="s">
        <v>256</v>
      </c>
      <c r="B302" s="253"/>
      <c r="C302" s="253"/>
      <c r="D302" s="253"/>
    </row>
    <row r="303" spans="1:4" ht="15.75" hidden="1" customHeight="1" x14ac:dyDescent="0.25">
      <c r="A303" s="255" t="s">
        <v>255</v>
      </c>
      <c r="B303" s="253"/>
      <c r="C303" s="253"/>
      <c r="D303" s="253"/>
    </row>
    <row r="304" spans="1:4" ht="15.75" hidden="1" customHeight="1" x14ac:dyDescent="0.25">
      <c r="A304" s="256" t="s">
        <v>254</v>
      </c>
      <c r="B304" s="253">
        <v>263185866.35999995</v>
      </c>
      <c r="C304" s="253"/>
      <c r="D304" s="253">
        <v>246226558.20999998</v>
      </c>
    </row>
    <row r="305" spans="1:4" ht="15.75" hidden="1" customHeight="1" x14ac:dyDescent="0.25">
      <c r="A305" s="256" t="s">
        <v>253</v>
      </c>
      <c r="B305" s="253">
        <v>17500996.949999999</v>
      </c>
      <c r="C305" s="253"/>
      <c r="D305" s="253">
        <v>1613502.16</v>
      </c>
    </row>
    <row r="306" spans="1:4" ht="15.75" hidden="1" customHeight="1" x14ac:dyDescent="0.25">
      <c r="A306" s="256" t="s">
        <v>252</v>
      </c>
      <c r="B306" s="253">
        <v>109369099.38999999</v>
      </c>
      <c r="C306" s="253"/>
      <c r="D306" s="253">
        <v>70537252.310000002</v>
      </c>
    </row>
    <row r="307" spans="1:4" ht="15.75" hidden="1" customHeight="1" x14ac:dyDescent="0.25">
      <c r="A307" s="256" t="s">
        <v>251</v>
      </c>
      <c r="B307" s="253">
        <v>10140996.380000003</v>
      </c>
      <c r="C307" s="253"/>
      <c r="D307" s="253">
        <v>9433186.1300000008</v>
      </c>
    </row>
    <row r="308" spans="1:4" ht="15.75" hidden="1" customHeight="1" x14ac:dyDescent="0.25">
      <c r="A308" s="256" t="s">
        <v>250</v>
      </c>
      <c r="B308" s="253">
        <v>66924600.599999994</v>
      </c>
      <c r="C308" s="253"/>
      <c r="D308" s="253">
        <v>40672599.849999994</v>
      </c>
    </row>
    <row r="309" spans="1:4" ht="15.75" hidden="1" customHeight="1" x14ac:dyDescent="0.25">
      <c r="A309" s="256" t="s">
        <v>249</v>
      </c>
      <c r="B309" s="253">
        <v>57089237.410000004</v>
      </c>
      <c r="C309" s="253"/>
      <c r="D309" s="253">
        <v>14722576.539999999</v>
      </c>
    </row>
    <row r="310" spans="1:4" ht="15.75" hidden="1" customHeight="1" x14ac:dyDescent="0.25">
      <c r="A310" s="256" t="s">
        <v>248</v>
      </c>
      <c r="B310" s="253">
        <v>435673.51999999996</v>
      </c>
      <c r="C310" s="253"/>
      <c r="D310" s="253">
        <v>358705.33</v>
      </c>
    </row>
    <row r="311" spans="1:4" ht="15.75" hidden="1" customHeight="1" x14ac:dyDescent="0.25">
      <c r="A311" s="256" t="s">
        <v>247</v>
      </c>
      <c r="B311" s="253">
        <v>0</v>
      </c>
      <c r="C311" s="253"/>
      <c r="D311" s="253">
        <v>0</v>
      </c>
    </row>
    <row r="312" spans="1:4" ht="15.75" hidden="1" customHeight="1" x14ac:dyDescent="0.25">
      <c r="A312" s="256" t="s">
        <v>246</v>
      </c>
      <c r="B312" s="253">
        <v>0</v>
      </c>
      <c r="C312" s="253"/>
      <c r="D312" s="253">
        <v>0</v>
      </c>
    </row>
    <row r="313" spans="1:4" ht="15.75" hidden="1" customHeight="1" x14ac:dyDescent="0.25">
      <c r="A313" s="256" t="s">
        <v>245</v>
      </c>
      <c r="B313" s="253">
        <v>0</v>
      </c>
      <c r="C313" s="253"/>
      <c r="D313" s="253">
        <v>0</v>
      </c>
    </row>
    <row r="314" spans="1:4" ht="15.75" hidden="1" customHeight="1" x14ac:dyDescent="0.25">
      <c r="A314" s="256" t="s">
        <v>244</v>
      </c>
      <c r="B314" s="253">
        <v>0</v>
      </c>
      <c r="C314" s="253"/>
      <c r="D314" s="253">
        <v>0</v>
      </c>
    </row>
    <row r="315" spans="1:4" ht="15.75" hidden="1" customHeight="1" x14ac:dyDescent="0.25">
      <c r="A315" s="256" t="s">
        <v>243</v>
      </c>
      <c r="B315" s="253">
        <v>0</v>
      </c>
      <c r="C315" s="253"/>
      <c r="D315" s="253">
        <v>0</v>
      </c>
    </row>
    <row r="316" spans="1:4" ht="15.75" hidden="1" customHeight="1" x14ac:dyDescent="0.25">
      <c r="A316" s="256" t="s">
        <v>242</v>
      </c>
      <c r="B316" s="253">
        <v>0</v>
      </c>
      <c r="C316" s="253"/>
      <c r="D316" s="253">
        <v>0</v>
      </c>
    </row>
    <row r="317" spans="1:4" ht="15.75" hidden="1" customHeight="1" x14ac:dyDescent="0.25">
      <c r="A317" s="256" t="s">
        <v>241</v>
      </c>
      <c r="B317" s="253">
        <v>289628.7</v>
      </c>
      <c r="C317" s="253"/>
      <c r="D317" s="253">
        <v>0</v>
      </c>
    </row>
    <row r="318" spans="1:4" ht="15.75" hidden="1" customHeight="1" x14ac:dyDescent="0.25">
      <c r="A318" s="255" t="s">
        <v>240</v>
      </c>
      <c r="B318" s="252">
        <v>524936099.30999982</v>
      </c>
      <c r="C318" s="251"/>
      <c r="D318" s="252">
        <v>383564380.52999991</v>
      </c>
    </row>
    <row r="319" spans="1:4" ht="15.75" hidden="1" customHeight="1" x14ac:dyDescent="0.25">
      <c r="A319" s="249"/>
      <c r="B319" s="253"/>
      <c r="C319" s="253"/>
      <c r="D319" s="253"/>
    </row>
    <row r="320" spans="1:4" ht="15.75" hidden="1" customHeight="1" x14ac:dyDescent="0.25">
      <c r="A320" s="255" t="s">
        <v>239</v>
      </c>
      <c r="B320" s="253"/>
      <c r="C320" s="253"/>
      <c r="D320" s="253"/>
    </row>
    <row r="321" spans="1:4" ht="15.75" hidden="1" customHeight="1" x14ac:dyDescent="0.25">
      <c r="A321" s="256" t="s">
        <v>238</v>
      </c>
      <c r="B321" s="253">
        <v>0</v>
      </c>
      <c r="C321" s="253"/>
      <c r="D321" s="253">
        <v>0</v>
      </c>
    </row>
    <row r="322" spans="1:4" ht="15.75" hidden="1" customHeight="1" x14ac:dyDescent="0.25">
      <c r="A322" s="256" t="s">
        <v>237</v>
      </c>
      <c r="B322" s="253">
        <v>0</v>
      </c>
      <c r="C322" s="253"/>
      <c r="D322" s="253">
        <v>0</v>
      </c>
    </row>
    <row r="323" spans="1:4" ht="15.75" hidden="1" customHeight="1" x14ac:dyDescent="0.25">
      <c r="A323" s="255" t="s">
        <v>236</v>
      </c>
      <c r="B323" s="252">
        <v>0</v>
      </c>
      <c r="C323" s="253"/>
      <c r="D323" s="252">
        <v>0</v>
      </c>
    </row>
    <row r="324" spans="1:4" ht="15.75" hidden="1" customHeight="1" x14ac:dyDescent="0.25">
      <c r="A324" s="249"/>
      <c r="B324" s="253"/>
      <c r="C324" s="253"/>
      <c r="D324" s="253"/>
    </row>
    <row r="325" spans="1:4" ht="15.75" hidden="1" customHeight="1" x14ac:dyDescent="0.25">
      <c r="A325" s="255" t="s">
        <v>235</v>
      </c>
      <c r="B325" s="253"/>
      <c r="C325" s="253"/>
      <c r="D325" s="253"/>
    </row>
    <row r="326" spans="1:4" ht="15.75" hidden="1" customHeight="1" x14ac:dyDescent="0.25">
      <c r="A326" s="256" t="s">
        <v>234</v>
      </c>
      <c r="B326" s="253">
        <v>0</v>
      </c>
      <c r="C326" s="253"/>
      <c r="D326" s="253">
        <v>0</v>
      </c>
    </row>
    <row r="327" spans="1:4" ht="15.75" hidden="1" customHeight="1" x14ac:dyDescent="0.25">
      <c r="A327" s="256" t="s">
        <v>233</v>
      </c>
      <c r="B327" s="253">
        <v>37418332.92768085</v>
      </c>
      <c r="C327" s="253"/>
      <c r="D327" s="253">
        <v>-8963584.1316823326</v>
      </c>
    </row>
    <row r="328" spans="1:4" ht="15.75" hidden="1" customHeight="1" x14ac:dyDescent="0.25">
      <c r="A328" s="256" t="s">
        <v>232</v>
      </c>
      <c r="B328" s="253">
        <v>285342768.41421849</v>
      </c>
      <c r="C328" s="253"/>
      <c r="D328" s="253">
        <v>65225009.153671741</v>
      </c>
    </row>
    <row r="329" spans="1:4" ht="15.75" hidden="1" customHeight="1" x14ac:dyDescent="0.25">
      <c r="A329" s="256" t="s">
        <v>231</v>
      </c>
      <c r="B329" s="253">
        <v>0</v>
      </c>
      <c r="C329" s="253"/>
      <c r="D329" s="253">
        <v>0</v>
      </c>
    </row>
    <row r="330" spans="1:4" ht="15.75" hidden="1" customHeight="1" x14ac:dyDescent="0.25">
      <c r="A330" s="256" t="s">
        <v>230</v>
      </c>
      <c r="B330" s="253">
        <v>0</v>
      </c>
      <c r="C330" s="253"/>
      <c r="D330" s="253">
        <v>0</v>
      </c>
    </row>
    <row r="331" spans="1:4" ht="15.75" hidden="1" customHeight="1" x14ac:dyDescent="0.25">
      <c r="A331" s="256" t="s">
        <v>229</v>
      </c>
      <c r="B331" s="253">
        <v>0</v>
      </c>
      <c r="C331" s="253"/>
      <c r="D331" s="253">
        <v>0</v>
      </c>
    </row>
    <row r="332" spans="1:4" ht="15.75" hidden="1" customHeight="1" x14ac:dyDescent="0.25">
      <c r="A332" s="256" t="s">
        <v>228</v>
      </c>
      <c r="B332" s="253">
        <v>0</v>
      </c>
      <c r="C332" s="253"/>
      <c r="D332" s="253">
        <v>0</v>
      </c>
    </row>
    <row r="333" spans="1:4" ht="15.75" hidden="1" customHeight="1" x14ac:dyDescent="0.25">
      <c r="A333" s="256" t="s">
        <v>227</v>
      </c>
      <c r="B333" s="253">
        <v>0</v>
      </c>
      <c r="C333" s="253"/>
      <c r="D333" s="253">
        <v>0</v>
      </c>
    </row>
    <row r="334" spans="1:4" ht="15.75" hidden="1" customHeight="1" x14ac:dyDescent="0.25">
      <c r="A334" s="256" t="s">
        <v>226</v>
      </c>
      <c r="B334" s="253">
        <v>0</v>
      </c>
      <c r="C334" s="253"/>
      <c r="D334" s="253">
        <v>0</v>
      </c>
    </row>
    <row r="335" spans="1:4" ht="15.75" hidden="1" customHeight="1" x14ac:dyDescent="0.25">
      <c r="A335" s="256" t="s">
        <v>225</v>
      </c>
      <c r="B335" s="253">
        <v>0</v>
      </c>
      <c r="C335" s="253"/>
      <c r="D335" s="253">
        <v>0</v>
      </c>
    </row>
    <row r="336" spans="1:4" ht="15.75" hidden="1" customHeight="1" x14ac:dyDescent="0.25">
      <c r="A336" s="256" t="s">
        <v>224</v>
      </c>
      <c r="B336" s="253">
        <v>0</v>
      </c>
      <c r="C336" s="253"/>
      <c r="D336" s="253">
        <v>0</v>
      </c>
    </row>
    <row r="337" spans="1:4" ht="15.75" hidden="1" customHeight="1" x14ac:dyDescent="0.25">
      <c r="A337" s="256" t="s">
        <v>223</v>
      </c>
      <c r="B337" s="253">
        <v>0</v>
      </c>
      <c r="C337" s="253"/>
      <c r="D337" s="253">
        <v>0</v>
      </c>
    </row>
    <row r="338" spans="1:4" ht="15.75" hidden="1" customHeight="1" x14ac:dyDescent="0.25">
      <c r="A338" s="256" t="s">
        <v>222</v>
      </c>
      <c r="B338" s="253">
        <v>0</v>
      </c>
      <c r="C338" s="253"/>
      <c r="D338" s="253">
        <v>0</v>
      </c>
    </row>
    <row r="339" spans="1:4" ht="15.75" hidden="1" customHeight="1" x14ac:dyDescent="0.25">
      <c r="A339" s="256" t="s">
        <v>221</v>
      </c>
      <c r="B339" s="253">
        <v>0</v>
      </c>
      <c r="C339" s="253"/>
      <c r="D339" s="253">
        <v>0</v>
      </c>
    </row>
    <row r="340" spans="1:4" ht="15.75" hidden="1" customHeight="1" x14ac:dyDescent="0.25">
      <c r="A340" s="256" t="s">
        <v>220</v>
      </c>
      <c r="B340" s="253">
        <v>0</v>
      </c>
      <c r="C340" s="253"/>
      <c r="D340" s="253">
        <v>0</v>
      </c>
    </row>
    <row r="341" spans="1:4" ht="15.75" hidden="1" customHeight="1" x14ac:dyDescent="0.25">
      <c r="A341" s="256" t="s">
        <v>219</v>
      </c>
      <c r="B341" s="253">
        <v>0</v>
      </c>
      <c r="C341" s="253"/>
      <c r="D341" s="253">
        <v>0</v>
      </c>
    </row>
    <row r="342" spans="1:4" ht="15.75" hidden="1" customHeight="1" x14ac:dyDescent="0.25">
      <c r="A342" s="256" t="s">
        <v>218</v>
      </c>
      <c r="B342" s="253">
        <v>0</v>
      </c>
      <c r="C342" s="253"/>
      <c r="D342" s="253">
        <v>0</v>
      </c>
    </row>
    <row r="343" spans="1:4" ht="15.75" hidden="1" customHeight="1" x14ac:dyDescent="0.25">
      <c r="A343" s="256" t="s">
        <v>217</v>
      </c>
      <c r="B343" s="253">
        <v>0</v>
      </c>
      <c r="C343" s="253"/>
      <c r="D343" s="253">
        <v>0</v>
      </c>
    </row>
    <row r="344" spans="1:4" ht="15.75" hidden="1" customHeight="1" x14ac:dyDescent="0.25">
      <c r="A344" s="256" t="s">
        <v>216</v>
      </c>
      <c r="B344" s="253">
        <v>0</v>
      </c>
      <c r="C344" s="253"/>
      <c r="D344" s="253">
        <v>0</v>
      </c>
    </row>
    <row r="345" spans="1:4" ht="15.75" hidden="1" customHeight="1" x14ac:dyDescent="0.25">
      <c r="A345" s="256" t="s">
        <v>215</v>
      </c>
      <c r="B345" s="253">
        <v>0</v>
      </c>
      <c r="C345" s="253"/>
      <c r="D345" s="253">
        <v>0</v>
      </c>
    </row>
    <row r="346" spans="1:4" ht="15.75" hidden="1" customHeight="1" x14ac:dyDescent="0.25">
      <c r="A346" s="255" t="s">
        <v>214</v>
      </c>
      <c r="B346" s="252">
        <v>322761101.34189934</v>
      </c>
      <c r="C346" s="251"/>
      <c r="D346" s="252">
        <v>56261425.021989405</v>
      </c>
    </row>
    <row r="347" spans="1:4" ht="15.75" hidden="1" customHeight="1" x14ac:dyDescent="0.25">
      <c r="A347" s="249"/>
      <c r="B347" s="253"/>
      <c r="C347" s="253"/>
      <c r="D347" s="253"/>
    </row>
    <row r="348" spans="1:4" ht="15.75" hidden="1" customHeight="1" x14ac:dyDescent="0.25">
      <c r="A348" s="255" t="s">
        <v>213</v>
      </c>
      <c r="B348" s="253"/>
      <c r="C348" s="253"/>
      <c r="D348" s="253"/>
    </row>
    <row r="349" spans="1:4" ht="15.75" hidden="1" customHeight="1" x14ac:dyDescent="0.25">
      <c r="A349" s="256" t="s">
        <v>212</v>
      </c>
      <c r="B349" s="253">
        <v>523146280.74000001</v>
      </c>
      <c r="C349" s="253"/>
      <c r="D349" s="253">
        <v>702113789.24000013</v>
      </c>
    </row>
    <row r="350" spans="1:4" ht="15.75" hidden="1" customHeight="1" x14ac:dyDescent="0.25">
      <c r="A350" s="256" t="s">
        <v>211</v>
      </c>
      <c r="B350" s="253">
        <v>0</v>
      </c>
      <c r="C350" s="253"/>
      <c r="D350" s="253">
        <v>1153733.24</v>
      </c>
    </row>
    <row r="351" spans="1:4" ht="15.75" hidden="1" customHeight="1" x14ac:dyDescent="0.25">
      <c r="A351" s="256" t="s">
        <v>210</v>
      </c>
      <c r="B351" s="253">
        <v>0</v>
      </c>
      <c r="C351" s="253"/>
      <c r="D351" s="253">
        <v>0</v>
      </c>
    </row>
    <row r="352" spans="1:4" ht="15.75" hidden="1" customHeight="1" x14ac:dyDescent="0.25">
      <c r="A352" s="256" t="s">
        <v>209</v>
      </c>
      <c r="B352" s="253">
        <v>0</v>
      </c>
      <c r="C352" s="253"/>
      <c r="D352" s="253">
        <v>0</v>
      </c>
    </row>
    <row r="353" spans="1:4" ht="15.75" hidden="1" customHeight="1" x14ac:dyDescent="0.25">
      <c r="A353" s="256" t="s">
        <v>208</v>
      </c>
      <c r="B353" s="253">
        <v>0</v>
      </c>
      <c r="C353" s="253"/>
      <c r="D353" s="253">
        <v>0</v>
      </c>
    </row>
    <row r="354" spans="1:4" ht="15.75" hidden="1" customHeight="1" x14ac:dyDescent="0.25">
      <c r="A354" s="256" t="s">
        <v>207</v>
      </c>
      <c r="B354" s="253">
        <v>0</v>
      </c>
      <c r="C354" s="253"/>
      <c r="D354" s="253">
        <v>0</v>
      </c>
    </row>
    <row r="355" spans="1:4" ht="15.75" hidden="1" customHeight="1" x14ac:dyDescent="0.25">
      <c r="A355" s="256" t="s">
        <v>206</v>
      </c>
      <c r="B355" s="253">
        <v>0</v>
      </c>
      <c r="C355" s="253"/>
      <c r="D355" s="253">
        <v>0</v>
      </c>
    </row>
    <row r="356" spans="1:4" ht="15.75" hidden="1" customHeight="1" x14ac:dyDescent="0.25">
      <c r="A356" s="256" t="s">
        <v>205</v>
      </c>
      <c r="B356" s="253">
        <v>0</v>
      </c>
      <c r="C356" s="253"/>
      <c r="D356" s="253">
        <v>0</v>
      </c>
    </row>
    <row r="357" spans="1:4" ht="15.75" hidden="1" customHeight="1" x14ac:dyDescent="0.25">
      <c r="A357" s="256" t="s">
        <v>204</v>
      </c>
      <c r="B357" s="253">
        <v>0</v>
      </c>
      <c r="C357" s="253"/>
      <c r="D357" s="253">
        <v>80000</v>
      </c>
    </row>
    <row r="358" spans="1:4" ht="15.75" hidden="1" customHeight="1" x14ac:dyDescent="0.25">
      <c r="A358" s="256" t="s">
        <v>203</v>
      </c>
      <c r="B358" s="253">
        <v>0</v>
      </c>
      <c r="C358" s="253"/>
      <c r="D358" s="253">
        <v>0</v>
      </c>
    </row>
    <row r="359" spans="1:4" ht="15.75" hidden="1" customHeight="1" x14ac:dyDescent="0.25">
      <c r="A359" s="256" t="s">
        <v>202</v>
      </c>
      <c r="B359" s="253">
        <v>0</v>
      </c>
      <c r="C359" s="253"/>
      <c r="D359" s="253">
        <v>0</v>
      </c>
    </row>
    <row r="360" spans="1:4" ht="15.75" hidden="1" customHeight="1" x14ac:dyDescent="0.25">
      <c r="A360" s="256" t="s">
        <v>201</v>
      </c>
      <c r="B360" s="253">
        <v>0</v>
      </c>
      <c r="C360" s="253"/>
      <c r="D360" s="253">
        <v>0</v>
      </c>
    </row>
    <row r="361" spans="1:4" ht="15.75" hidden="1" customHeight="1" x14ac:dyDescent="0.25">
      <c r="A361" s="256" t="s">
        <v>200</v>
      </c>
      <c r="B361" s="253">
        <v>0</v>
      </c>
      <c r="C361" s="253"/>
      <c r="D361" s="253">
        <v>0</v>
      </c>
    </row>
    <row r="362" spans="1:4" ht="15.75" hidden="1" customHeight="1" x14ac:dyDescent="0.25">
      <c r="A362" s="256" t="s">
        <v>199</v>
      </c>
      <c r="B362" s="253">
        <v>0</v>
      </c>
      <c r="C362" s="253"/>
      <c r="D362" s="253">
        <v>0</v>
      </c>
    </row>
    <row r="363" spans="1:4" ht="15.75" hidden="1" customHeight="1" x14ac:dyDescent="0.25">
      <c r="A363" s="256" t="s">
        <v>198</v>
      </c>
      <c r="B363" s="253">
        <v>0</v>
      </c>
      <c r="C363" s="253"/>
      <c r="D363" s="253">
        <v>0</v>
      </c>
    </row>
    <row r="364" spans="1:4" ht="15.75" hidden="1" customHeight="1" x14ac:dyDescent="0.25">
      <c r="A364" s="256" t="s">
        <v>197</v>
      </c>
      <c r="B364" s="253">
        <v>0</v>
      </c>
      <c r="C364" s="253"/>
      <c r="D364" s="253">
        <v>0</v>
      </c>
    </row>
    <row r="365" spans="1:4" ht="15.75" hidden="1" customHeight="1" x14ac:dyDescent="0.25">
      <c r="A365" s="256" t="s">
        <v>196</v>
      </c>
      <c r="B365" s="253">
        <v>0</v>
      </c>
      <c r="C365" s="253"/>
      <c r="D365" s="253">
        <v>0</v>
      </c>
    </row>
    <row r="366" spans="1:4" ht="15.75" hidden="1" customHeight="1" x14ac:dyDescent="0.25">
      <c r="A366" s="256" t="s">
        <v>195</v>
      </c>
      <c r="B366" s="253">
        <v>0</v>
      </c>
      <c r="C366" s="253"/>
      <c r="D366" s="253">
        <v>0</v>
      </c>
    </row>
    <row r="367" spans="1:4" ht="15.75" hidden="1" customHeight="1" x14ac:dyDescent="0.25">
      <c r="A367" s="256" t="s">
        <v>194</v>
      </c>
      <c r="B367" s="253">
        <v>0</v>
      </c>
      <c r="C367" s="253"/>
      <c r="D367" s="253">
        <v>0</v>
      </c>
    </row>
    <row r="368" spans="1:4" ht="15.75" hidden="1" customHeight="1" x14ac:dyDescent="0.25">
      <c r="A368" s="256" t="s">
        <v>193</v>
      </c>
      <c r="B368" s="253">
        <v>0</v>
      </c>
      <c r="C368" s="253"/>
      <c r="D368" s="253">
        <v>0</v>
      </c>
    </row>
    <row r="369" spans="1:4" ht="15.75" hidden="1" customHeight="1" x14ac:dyDescent="0.25">
      <c r="A369" s="256" t="s">
        <v>192</v>
      </c>
      <c r="B369" s="253">
        <v>0</v>
      </c>
      <c r="C369" s="253"/>
      <c r="D369" s="253">
        <v>0</v>
      </c>
    </row>
    <row r="370" spans="1:4" ht="15.75" hidden="1" customHeight="1" x14ac:dyDescent="0.25">
      <c r="A370" s="256" t="s">
        <v>191</v>
      </c>
      <c r="B370" s="253">
        <v>0</v>
      </c>
      <c r="C370" s="253"/>
      <c r="D370" s="253">
        <v>0</v>
      </c>
    </row>
    <row r="371" spans="1:4" ht="15.75" hidden="1" customHeight="1" x14ac:dyDescent="0.25">
      <c r="A371" s="256" t="s">
        <v>190</v>
      </c>
      <c r="B371" s="253">
        <v>0</v>
      </c>
      <c r="C371" s="253"/>
      <c r="D371" s="253">
        <v>0</v>
      </c>
    </row>
    <row r="372" spans="1:4" ht="15.75" hidden="1" customHeight="1" x14ac:dyDescent="0.25">
      <c r="A372" s="256" t="s">
        <v>189</v>
      </c>
      <c r="B372" s="253">
        <v>0</v>
      </c>
      <c r="C372" s="253"/>
      <c r="D372" s="253">
        <v>0</v>
      </c>
    </row>
    <row r="373" spans="1:4" ht="15.75" hidden="1" customHeight="1" x14ac:dyDescent="0.25">
      <c r="A373" s="255" t="s">
        <v>188</v>
      </c>
      <c r="B373" s="252">
        <v>523146280.74000001</v>
      </c>
      <c r="C373" s="251"/>
      <c r="D373" s="252">
        <v>703347522.48000014</v>
      </c>
    </row>
    <row r="374" spans="1:4" ht="15.75" hidden="1" customHeight="1" x14ac:dyDescent="0.25">
      <c r="A374" s="249"/>
      <c r="B374" s="253"/>
      <c r="C374" s="253"/>
      <c r="D374" s="253"/>
    </row>
    <row r="375" spans="1:4" ht="15.75" hidden="1" customHeight="1" x14ac:dyDescent="0.25">
      <c r="A375" s="255" t="s">
        <v>187</v>
      </c>
      <c r="B375" s="253"/>
      <c r="C375" s="253"/>
      <c r="D375" s="253"/>
    </row>
    <row r="376" spans="1:4" ht="15.75" hidden="1" customHeight="1" x14ac:dyDescent="0.25">
      <c r="A376" s="256" t="s">
        <v>186</v>
      </c>
      <c r="B376" s="253">
        <v>0</v>
      </c>
      <c r="C376" s="253"/>
      <c r="D376" s="253">
        <v>0</v>
      </c>
    </row>
    <row r="377" spans="1:4" ht="15.75" hidden="1" customHeight="1" x14ac:dyDescent="0.25">
      <c r="A377" s="256" t="s">
        <v>185</v>
      </c>
      <c r="B377" s="253">
        <v>0</v>
      </c>
      <c r="C377" s="253"/>
      <c r="D377" s="253">
        <v>0</v>
      </c>
    </row>
    <row r="378" spans="1:4" ht="15.75" hidden="1" customHeight="1" x14ac:dyDescent="0.25">
      <c r="A378" s="255" t="s">
        <v>184</v>
      </c>
      <c r="B378" s="252">
        <v>0</v>
      </c>
      <c r="C378" s="253"/>
      <c r="D378" s="252">
        <v>0</v>
      </c>
    </row>
    <row r="379" spans="1:4" ht="15.75" hidden="1" customHeight="1" x14ac:dyDescent="0.25">
      <c r="A379" s="249"/>
      <c r="B379" s="253"/>
      <c r="C379" s="253"/>
      <c r="D379" s="253"/>
    </row>
    <row r="380" spans="1:4" ht="15.75" hidden="1" customHeight="1" x14ac:dyDescent="0.25">
      <c r="A380" s="257" t="s">
        <v>183</v>
      </c>
      <c r="B380" s="254">
        <v>1370843481.3918986</v>
      </c>
      <c r="C380" s="251"/>
      <c r="D380" s="254">
        <v>1143173328.0319896</v>
      </c>
    </row>
    <row r="381" spans="1:4" ht="15.75" hidden="1" customHeight="1" x14ac:dyDescent="0.25">
      <c r="A381" s="249"/>
      <c r="B381" s="253"/>
      <c r="C381" s="253"/>
      <c r="D381" s="253"/>
    </row>
    <row r="382" spans="1:4" ht="15.75" hidden="1" customHeight="1" x14ac:dyDescent="0.25">
      <c r="A382" s="248" t="s">
        <v>182</v>
      </c>
      <c r="B382" s="254">
        <v>2991737410.4318986</v>
      </c>
      <c r="C382" s="251"/>
      <c r="D382" s="254">
        <v>2695178828.6619902</v>
      </c>
    </row>
    <row r="383" spans="1:4" ht="15.75" hidden="1" customHeight="1" x14ac:dyDescent="0.25">
      <c r="A383" s="249"/>
      <c r="B383" s="253"/>
      <c r="C383" s="253"/>
      <c r="D383" s="253"/>
    </row>
    <row r="384" spans="1:4" ht="15.75" hidden="1" customHeight="1" x14ac:dyDescent="0.25">
      <c r="A384" s="248" t="s">
        <v>181</v>
      </c>
      <c r="B384" s="251">
        <v>1761236820.9780755</v>
      </c>
      <c r="C384" s="251"/>
      <c r="D384" s="251">
        <v>1093581463.4680104</v>
      </c>
    </row>
    <row r="385" spans="1:4" ht="15.75" hidden="1" customHeight="1" x14ac:dyDescent="0.25">
      <c r="A385" s="248" t="s">
        <v>180</v>
      </c>
      <c r="B385" s="251">
        <v>105805096.81</v>
      </c>
      <c r="C385" s="251"/>
      <c r="D385" s="251">
        <v>93729962.939999998</v>
      </c>
    </row>
    <row r="386" spans="1:4" ht="15.75" hidden="1" customHeight="1" x14ac:dyDescent="0.25">
      <c r="A386" s="248" t="s">
        <v>179</v>
      </c>
      <c r="B386" s="258">
        <v>1655431724.1680756</v>
      </c>
      <c r="C386" s="258"/>
      <c r="D386" s="258">
        <v>999851500.52801037</v>
      </c>
    </row>
    <row r="387" spans="1:4" ht="15.75" hidden="1" customHeight="1" x14ac:dyDescent="0.25">
      <c r="A387" s="249"/>
      <c r="B387" s="253"/>
      <c r="C387" s="253"/>
      <c r="D387" s="253"/>
    </row>
    <row r="388" spans="1:4" ht="15.75" hidden="1" customHeight="1" x14ac:dyDescent="0.25">
      <c r="A388" s="249"/>
      <c r="B388" s="253"/>
      <c r="C388" s="253"/>
      <c r="D388" s="253"/>
    </row>
    <row r="389" spans="1:4" ht="15.75" hidden="1" customHeight="1" x14ac:dyDescent="0.25">
      <c r="A389" s="257" t="s">
        <v>178</v>
      </c>
      <c r="B389" s="253"/>
      <c r="C389" s="253"/>
      <c r="D389" s="253"/>
    </row>
    <row r="390" spans="1:4" ht="15.75" hidden="1" customHeight="1" x14ac:dyDescent="0.25">
      <c r="A390" s="255" t="s">
        <v>178</v>
      </c>
      <c r="B390" s="253"/>
      <c r="C390" s="253"/>
      <c r="D390" s="253"/>
    </row>
    <row r="391" spans="1:4" ht="15.75" hidden="1" customHeight="1" x14ac:dyDescent="0.25">
      <c r="A391" s="256" t="s">
        <v>177</v>
      </c>
      <c r="B391" s="253">
        <v>201625716.34</v>
      </c>
      <c r="C391" s="253"/>
      <c r="D391" s="253">
        <v>947946003</v>
      </c>
    </row>
    <row r="392" spans="1:4" ht="15.75" hidden="1" customHeight="1" x14ac:dyDescent="0.25">
      <c r="A392" s="256" t="s">
        <v>176</v>
      </c>
      <c r="B392" s="253">
        <v>0</v>
      </c>
      <c r="C392" s="253"/>
      <c r="D392" s="253">
        <v>0</v>
      </c>
    </row>
    <row r="393" spans="1:4" ht="15.75" hidden="1" customHeight="1" x14ac:dyDescent="0.25">
      <c r="A393" s="256" t="s">
        <v>175</v>
      </c>
      <c r="B393" s="253">
        <v>0</v>
      </c>
      <c r="C393" s="253"/>
      <c r="D393" s="253">
        <v>0</v>
      </c>
    </row>
    <row r="394" spans="1:4" ht="15.75" hidden="1" customHeight="1" x14ac:dyDescent="0.25">
      <c r="A394" s="256" t="s">
        <v>174</v>
      </c>
      <c r="B394" s="253">
        <v>0</v>
      </c>
      <c r="C394" s="253"/>
      <c r="D394" s="253">
        <v>0</v>
      </c>
    </row>
    <row r="395" spans="1:4" ht="15.75" hidden="1" customHeight="1" x14ac:dyDescent="0.25">
      <c r="A395" s="256" t="s">
        <v>173</v>
      </c>
      <c r="B395" s="253">
        <v>0</v>
      </c>
      <c r="C395" s="253"/>
      <c r="D395" s="253">
        <v>0</v>
      </c>
    </row>
    <row r="396" spans="1:4" ht="15.75" hidden="1" customHeight="1" x14ac:dyDescent="0.25">
      <c r="A396" s="256" t="s">
        <v>172</v>
      </c>
      <c r="B396" s="253">
        <v>0</v>
      </c>
      <c r="C396" s="253"/>
      <c r="D396" s="253">
        <v>0</v>
      </c>
    </row>
    <row r="397" spans="1:4" ht="15.75" hidden="1" customHeight="1" x14ac:dyDescent="0.25">
      <c r="A397" s="256" t="s">
        <v>171</v>
      </c>
      <c r="B397" s="253">
        <v>0</v>
      </c>
      <c r="C397" s="253"/>
      <c r="D397" s="253">
        <v>0</v>
      </c>
    </row>
    <row r="398" spans="1:4" ht="15.75" hidden="1" customHeight="1" x14ac:dyDescent="0.25">
      <c r="A398" s="255" t="s">
        <v>170</v>
      </c>
      <c r="B398" s="252">
        <v>201625716.34</v>
      </c>
      <c r="C398" s="251"/>
      <c r="D398" s="252">
        <v>947946003</v>
      </c>
    </row>
    <row r="399" spans="1:4" ht="15.75" hidden="1" customHeight="1" x14ac:dyDescent="0.25">
      <c r="A399" s="249"/>
      <c r="B399" s="253"/>
      <c r="C399" s="253"/>
      <c r="D399" s="253"/>
    </row>
    <row r="400" spans="1:4" ht="15.75" hidden="1" customHeight="1" x14ac:dyDescent="0.25">
      <c r="A400" s="255" t="s">
        <v>169</v>
      </c>
      <c r="B400" s="253"/>
      <c r="C400" s="253"/>
      <c r="D400" s="253"/>
    </row>
    <row r="401" spans="1:4" ht="15.75" hidden="1" customHeight="1" x14ac:dyDescent="0.25">
      <c r="A401" s="256" t="s">
        <v>168</v>
      </c>
      <c r="B401" s="253">
        <v>3470874.87</v>
      </c>
      <c r="C401" s="253"/>
      <c r="D401" s="253">
        <v>1119940.55</v>
      </c>
    </row>
    <row r="402" spans="1:4" ht="15.75" hidden="1" customHeight="1" x14ac:dyDescent="0.25">
      <c r="A402" s="256" t="s">
        <v>167</v>
      </c>
      <c r="B402" s="253">
        <v>0</v>
      </c>
      <c r="C402" s="253"/>
      <c r="D402" s="253">
        <v>0</v>
      </c>
    </row>
    <row r="403" spans="1:4" ht="15.75" hidden="1" customHeight="1" x14ac:dyDescent="0.25">
      <c r="A403" s="256" t="s">
        <v>166</v>
      </c>
      <c r="B403" s="253">
        <v>9110000</v>
      </c>
      <c r="C403" s="253"/>
      <c r="D403" s="253">
        <v>8450000</v>
      </c>
    </row>
    <row r="404" spans="1:4" ht="15.75" hidden="1" customHeight="1" x14ac:dyDescent="0.25">
      <c r="A404" s="256" t="s">
        <v>165</v>
      </c>
      <c r="B404" s="253">
        <v>0</v>
      </c>
      <c r="C404" s="253"/>
      <c r="D404" s="253">
        <v>0</v>
      </c>
    </row>
    <row r="405" spans="1:4" ht="15.75" hidden="1" customHeight="1" x14ac:dyDescent="0.25">
      <c r="A405" s="256" t="s">
        <v>164</v>
      </c>
      <c r="B405" s="253">
        <v>0</v>
      </c>
      <c r="C405" s="253"/>
      <c r="D405" s="253">
        <v>0</v>
      </c>
    </row>
    <row r="406" spans="1:4" ht="15.75" hidden="1" customHeight="1" x14ac:dyDescent="0.25">
      <c r="A406" s="256" t="s">
        <v>163</v>
      </c>
      <c r="B406" s="253">
        <v>0</v>
      </c>
      <c r="C406" s="253"/>
      <c r="D406" s="253">
        <v>0</v>
      </c>
    </row>
    <row r="407" spans="1:4" ht="15.75" hidden="1" customHeight="1" x14ac:dyDescent="0.25">
      <c r="A407" s="256" t="s">
        <v>162</v>
      </c>
      <c r="B407" s="253">
        <v>0</v>
      </c>
      <c r="C407" s="253"/>
      <c r="D407" s="253">
        <v>0</v>
      </c>
    </row>
    <row r="408" spans="1:4" ht="15.75" hidden="1" customHeight="1" x14ac:dyDescent="0.25">
      <c r="A408" s="256" t="s">
        <v>161</v>
      </c>
      <c r="B408" s="253">
        <v>0</v>
      </c>
      <c r="C408" s="253"/>
      <c r="D408" s="253">
        <v>0</v>
      </c>
    </row>
    <row r="409" spans="1:4" ht="15.75" hidden="1" customHeight="1" x14ac:dyDescent="0.25">
      <c r="A409" s="256" t="s">
        <v>160</v>
      </c>
      <c r="B409" s="253">
        <v>0</v>
      </c>
      <c r="C409" s="253"/>
      <c r="D409" s="253">
        <v>0</v>
      </c>
    </row>
    <row r="410" spans="1:4" ht="15.75" hidden="1" customHeight="1" x14ac:dyDescent="0.25">
      <c r="A410" s="256" t="s">
        <v>159</v>
      </c>
      <c r="B410" s="253">
        <v>0</v>
      </c>
      <c r="C410" s="253"/>
      <c r="D410" s="253">
        <v>0</v>
      </c>
    </row>
    <row r="411" spans="1:4" ht="15.75" hidden="1" customHeight="1" x14ac:dyDescent="0.25">
      <c r="A411" s="255" t="s">
        <v>158</v>
      </c>
      <c r="B411" s="252">
        <v>12580874.870000001</v>
      </c>
      <c r="C411" s="251"/>
      <c r="D411" s="252">
        <v>9569940.5500000007</v>
      </c>
    </row>
    <row r="412" spans="1:4" ht="15.75" hidden="1" customHeight="1" x14ac:dyDescent="0.25">
      <c r="A412" s="249"/>
      <c r="B412" s="253"/>
      <c r="C412" s="253"/>
      <c r="D412" s="253"/>
    </row>
    <row r="413" spans="1:4" ht="15.75" hidden="1" customHeight="1" x14ac:dyDescent="0.25">
      <c r="A413" s="248" t="s">
        <v>157</v>
      </c>
      <c r="B413" s="254">
        <v>189044841.47</v>
      </c>
      <c r="C413" s="251"/>
      <c r="D413" s="254">
        <v>938376062.45000005</v>
      </c>
    </row>
    <row r="414" spans="1:4" ht="15.75" hidden="1" customHeight="1" x14ac:dyDescent="0.25">
      <c r="A414" s="249"/>
      <c r="B414" s="253"/>
      <c r="C414" s="253"/>
      <c r="D414" s="253"/>
    </row>
    <row r="415" spans="1:4" ht="15.75" hidden="1" customHeight="1" x14ac:dyDescent="0.25">
      <c r="A415" s="248" t="s">
        <v>156</v>
      </c>
      <c r="B415" s="254">
        <v>1844476565.6380756</v>
      </c>
      <c r="C415" s="251"/>
      <c r="D415" s="254">
        <v>1938227562.9780104</v>
      </c>
    </row>
    <row r="416" spans="1:4" ht="15.75" hidden="1" customHeight="1" x14ac:dyDescent="0.25">
      <c r="A416" s="248" t="s">
        <v>155</v>
      </c>
      <c r="B416" s="253"/>
      <c r="C416" s="253"/>
      <c r="D416" s="253"/>
    </row>
    <row r="417" spans="1:4" ht="15.75" hidden="1" customHeight="1" x14ac:dyDescent="0.25">
      <c r="A417" s="249" t="s">
        <v>154</v>
      </c>
      <c r="B417" s="253">
        <v>0</v>
      </c>
      <c r="C417" s="253"/>
      <c r="D417" s="253">
        <v>0</v>
      </c>
    </row>
    <row r="418" spans="1:4" ht="15.75" hidden="1" customHeight="1" x14ac:dyDescent="0.25">
      <c r="A418" s="249" t="s">
        <v>153</v>
      </c>
      <c r="B418" s="253">
        <v>0</v>
      </c>
      <c r="C418" s="253"/>
      <c r="D418" s="253">
        <v>0</v>
      </c>
    </row>
    <row r="419" spans="1:4" ht="15.75" hidden="1" customHeight="1" x14ac:dyDescent="0.25">
      <c r="A419" s="248" t="s">
        <v>152</v>
      </c>
      <c r="B419" s="252">
        <v>0</v>
      </c>
      <c r="C419" s="251"/>
      <c r="D419" s="252">
        <v>0</v>
      </c>
    </row>
    <row r="420" spans="1:4" ht="16.5" hidden="1" customHeight="1" thickBot="1" x14ac:dyDescent="0.3">
      <c r="A420" s="248" t="s">
        <v>151</v>
      </c>
      <c r="B420" s="250">
        <v>1844476565.6380756</v>
      </c>
      <c r="C420" s="251"/>
      <c r="D420" s="250">
        <v>1938227562.9780104</v>
      </c>
    </row>
    <row r="421" spans="1:4" ht="16.5" hidden="1" customHeight="1" thickTop="1" x14ac:dyDescent="0.25">
      <c r="A421" s="249"/>
      <c r="B421" s="247"/>
      <c r="C421" s="247"/>
      <c r="D421" s="247"/>
    </row>
    <row r="422" spans="1:4" ht="15.75" hidden="1" customHeight="1" x14ac:dyDescent="0.25">
      <c r="A422" s="249"/>
      <c r="B422" s="247"/>
      <c r="C422" s="247"/>
      <c r="D422" s="247"/>
    </row>
    <row r="423" spans="1:4" ht="15.75" hidden="1" customHeight="1" x14ac:dyDescent="0.25">
      <c r="A423" s="249"/>
      <c r="B423" s="247"/>
      <c r="C423" s="247"/>
      <c r="D423" s="247"/>
    </row>
    <row r="424" spans="1:4" ht="15.75" hidden="1" customHeight="1" x14ac:dyDescent="0.25">
      <c r="A424" s="249"/>
      <c r="B424" s="247"/>
      <c r="C424" s="247"/>
      <c r="D424" s="247"/>
    </row>
    <row r="425" spans="1:4" ht="15.75" hidden="1" customHeight="1" x14ac:dyDescent="0.25">
      <c r="A425" s="249"/>
      <c r="B425" s="247"/>
      <c r="C425" s="247"/>
      <c r="D425" s="247"/>
    </row>
    <row r="426" spans="1:4" ht="15.75" hidden="1" customHeight="1" x14ac:dyDescent="0.25">
      <c r="A426" s="249"/>
      <c r="B426" s="247"/>
      <c r="C426" s="247"/>
      <c r="D426" s="247"/>
    </row>
    <row r="427" spans="1:4" ht="15.75" hidden="1" customHeight="1" x14ac:dyDescent="0.25">
      <c r="A427" s="249"/>
      <c r="B427" s="247"/>
      <c r="C427" s="247"/>
      <c r="D427" s="247"/>
    </row>
    <row r="428" spans="1:4" ht="15.75" hidden="1" customHeight="1" x14ac:dyDescent="0.25">
      <c r="A428" s="249"/>
      <c r="B428" s="247"/>
      <c r="C428" s="247"/>
      <c r="D428" s="247"/>
    </row>
    <row r="429" spans="1:4" ht="15.75" hidden="1" customHeight="1" x14ac:dyDescent="0.25">
      <c r="A429" s="248" t="s">
        <v>112</v>
      </c>
      <c r="B429" s="246" t="s">
        <v>150</v>
      </c>
      <c r="C429" s="247"/>
      <c r="D429" s="246" t="s">
        <v>133</v>
      </c>
    </row>
    <row r="430" spans="1:4" ht="15.75" hidden="1" customHeight="1" x14ac:dyDescent="0.25">
      <c r="A430" s="248"/>
      <c r="B430" s="246"/>
      <c r="C430" s="247"/>
      <c r="D430" s="246"/>
    </row>
    <row r="431" spans="1:4" ht="15.75" hidden="1" customHeight="1" x14ac:dyDescent="0.25">
      <c r="A431" s="248"/>
      <c r="B431" s="246"/>
      <c r="C431" s="247"/>
      <c r="D431" s="246"/>
    </row>
    <row r="432" spans="1:4" ht="15.75" hidden="1" customHeight="1" x14ac:dyDescent="0.25">
      <c r="A432" s="248" t="s">
        <v>149</v>
      </c>
      <c r="B432" s="246" t="s">
        <v>148</v>
      </c>
      <c r="C432" s="247"/>
      <c r="D432" s="246" t="s">
        <v>147</v>
      </c>
    </row>
    <row r="433" spans="1:4" ht="15.75" hidden="1" customHeight="1" x14ac:dyDescent="0.25">
      <c r="A433" s="245" t="s">
        <v>146</v>
      </c>
      <c r="B433" s="243" t="s">
        <v>145</v>
      </c>
      <c r="C433" s="244"/>
      <c r="D433" s="243" t="s">
        <v>144</v>
      </c>
    </row>
  </sheetData>
  <mergeCells count="15">
    <mergeCell ref="A1:D1"/>
    <mergeCell ref="A2:D2"/>
    <mergeCell ref="A3:D3"/>
    <mergeCell ref="A4:D4"/>
    <mergeCell ref="A5:D5"/>
    <mergeCell ref="B9:M9"/>
    <mergeCell ref="AC9:AC10"/>
    <mergeCell ref="AD9:AG9"/>
    <mergeCell ref="AH9:AH10"/>
    <mergeCell ref="N9:N10"/>
    <mergeCell ref="O9:R9"/>
    <mergeCell ref="S9:S10"/>
    <mergeCell ref="T9:W9"/>
    <mergeCell ref="X9:X10"/>
    <mergeCell ref="Y9:A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3"/>
  <sheetViews>
    <sheetView topLeftCell="A32" zoomScaleNormal="100" workbookViewId="0">
      <selection activeCell="I71" sqref="I71:K71"/>
    </sheetView>
  </sheetViews>
  <sheetFormatPr defaultRowHeight="11.25" x14ac:dyDescent="0.2"/>
  <cols>
    <col min="1" max="1" width="2" style="1" customWidth="1"/>
    <col min="2" max="2" width="3.1640625" style="1" customWidth="1"/>
    <col min="3" max="3" width="36.1640625" style="1" customWidth="1"/>
    <col min="4" max="5" width="11.83203125" style="2" customWidth="1"/>
    <col min="6" max="7" width="12.83203125" style="2" customWidth="1"/>
    <col min="8" max="8" width="2.6640625" style="3" customWidth="1"/>
    <col min="9" max="9" width="12.83203125" style="2" customWidth="1"/>
    <col min="10" max="10" width="11.83203125" style="2" customWidth="1"/>
    <col min="11" max="12" width="12.33203125" style="2" customWidth="1"/>
    <col min="13" max="13" width="2.5" style="4" customWidth="1"/>
    <col min="14" max="14" width="11.83203125" style="2" customWidth="1"/>
    <col min="15" max="15" width="12.33203125" style="3" customWidth="1"/>
    <col min="16" max="17" width="12.33203125" style="2" customWidth="1"/>
    <col min="18" max="18" width="3" style="4" customWidth="1"/>
    <col min="19" max="19" width="13.1640625" style="2" customWidth="1"/>
    <col min="20" max="20" width="12.33203125" style="2" customWidth="1"/>
    <col min="21" max="22" width="11.83203125" style="2" customWidth="1"/>
    <col min="23" max="23" width="2.6640625" style="4" customWidth="1"/>
    <col min="24" max="24" width="13.5" style="2" bestFit="1" customWidth="1"/>
    <col min="25" max="25" width="2.33203125" style="1" customWidth="1"/>
    <col min="26" max="29" width="14.5" style="2" customWidth="1"/>
    <col min="30" max="30" width="2" style="4" customWidth="1"/>
    <col min="31" max="31" width="14.5" style="2" customWidth="1"/>
    <col min="32" max="32" width="3.1640625" style="2" customWidth="1"/>
    <col min="33" max="33" width="14.5" style="3" customWidth="1"/>
    <col min="34" max="36" width="14.5" style="2" customWidth="1"/>
    <col min="37" max="37" width="1.6640625" style="2" customWidth="1"/>
    <col min="38" max="38" width="14.5" style="2" customWidth="1"/>
    <col min="39" max="39" width="3.1640625" style="2" customWidth="1"/>
    <col min="40" max="40" width="14.5" style="3" customWidth="1"/>
    <col min="41" max="43" width="14.5" style="2" customWidth="1"/>
    <col min="44" max="44" width="1.6640625" style="2" customWidth="1"/>
    <col min="45" max="45" width="14.5" style="2" customWidth="1"/>
    <col min="46" max="46" width="3.1640625" style="2" customWidth="1"/>
    <col min="47" max="47" width="14.5" style="3" customWidth="1"/>
    <col min="48" max="50" width="14.5" style="2" customWidth="1"/>
    <col min="51" max="51" width="1.6640625" style="2" customWidth="1"/>
    <col min="52" max="52" width="14.5" style="2" customWidth="1"/>
    <col min="53" max="16384" width="9.33203125" style="1"/>
  </cols>
  <sheetData>
    <row r="1" spans="1:52" ht="12" hidden="1" customHeight="1" x14ac:dyDescent="0.2"/>
    <row r="2" spans="1:52" x14ac:dyDescent="0.2">
      <c r="A2" s="69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 x14ac:dyDescent="0.2">
      <c r="A3" s="73" t="s">
        <v>143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x14ac:dyDescent="0.2">
      <c r="A4" s="1" t="s">
        <v>83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">
      <c r="A5" s="1" t="s">
        <v>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idden="1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">
      <c r="A8" s="69" t="s">
        <v>131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">
      <c r="A9" s="69" t="s">
        <v>130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2">
      <c r="A10" s="6"/>
      <c r="D10" s="1"/>
      <c r="E10" s="1"/>
      <c r="F10" s="1"/>
      <c r="G10" s="1"/>
      <c r="H10" s="7"/>
      <c r="I10" s="1"/>
      <c r="J10" s="1"/>
      <c r="K10" s="1"/>
      <c r="L10" s="1"/>
      <c r="M10" s="5"/>
      <c r="N10" s="1"/>
      <c r="O10" s="7"/>
      <c r="P10" s="1"/>
      <c r="Q10" s="1"/>
      <c r="R10" s="5"/>
      <c r="S10" s="1"/>
      <c r="T10" s="1"/>
      <c r="U10" s="1"/>
      <c r="V10" s="1"/>
      <c r="W10" s="5"/>
      <c r="X10" s="8"/>
      <c r="Z10" s="1"/>
      <c r="AA10" s="1"/>
      <c r="AB10" s="14"/>
      <c r="AC10" s="15"/>
      <c r="AD10" s="56"/>
      <c r="AE10" s="1"/>
      <c r="AF10" s="8"/>
      <c r="AG10" s="16"/>
      <c r="AH10" s="14"/>
      <c r="AI10" s="17"/>
      <c r="AJ10" s="18"/>
      <c r="AK10" s="18"/>
      <c r="AL10" s="11"/>
      <c r="AM10" s="8"/>
      <c r="AN10" s="16"/>
      <c r="AO10" s="14"/>
      <c r="AP10" s="17"/>
      <c r="AQ10" s="18"/>
      <c r="AR10" s="18"/>
      <c r="AS10" s="11"/>
      <c r="AT10" s="8"/>
      <c r="AU10" s="16"/>
      <c r="AV10" s="14"/>
      <c r="AW10" s="17"/>
      <c r="AX10" s="18"/>
      <c r="AY10" s="18"/>
      <c r="AZ10" s="11"/>
    </row>
    <row r="11" spans="1:52" x14ac:dyDescent="0.2">
      <c r="A11" s="6"/>
      <c r="D11" s="1"/>
      <c r="E11" s="1"/>
      <c r="F11" s="1"/>
      <c r="G11" s="1"/>
      <c r="H11" s="7"/>
      <c r="I11" s="1"/>
      <c r="J11" s="1"/>
      <c r="K11" s="1"/>
      <c r="L11" s="1"/>
      <c r="M11" s="5"/>
      <c r="N11" s="1"/>
      <c r="O11" s="7"/>
      <c r="P11" s="1"/>
      <c r="Q11" s="1"/>
      <c r="R11" s="5"/>
      <c r="S11" s="1"/>
      <c r="T11" s="1"/>
      <c r="U11" s="1"/>
      <c r="V11" s="1"/>
      <c r="W11" s="5"/>
      <c r="X11" s="8"/>
      <c r="Z11" s="1"/>
      <c r="AA11" s="1"/>
      <c r="AB11" s="14"/>
      <c r="AC11" s="15"/>
      <c r="AD11" s="56"/>
      <c r="AE11" s="1"/>
      <c r="AF11" s="8"/>
      <c r="AG11" s="16"/>
      <c r="AH11" s="14"/>
      <c r="AI11" s="17"/>
      <c r="AJ11" s="18"/>
      <c r="AK11" s="18"/>
      <c r="AL11" s="11"/>
      <c r="AM11" s="8"/>
      <c r="AN11" s="16"/>
      <c r="AO11" s="14"/>
      <c r="AP11" s="17"/>
      <c r="AQ11" s="18"/>
      <c r="AR11" s="18"/>
      <c r="AS11" s="11"/>
      <c r="AT11" s="8"/>
      <c r="AU11" s="16"/>
      <c r="AV11" s="14"/>
      <c r="AW11" s="17"/>
      <c r="AX11" s="18"/>
      <c r="AY11" s="18"/>
      <c r="AZ11" s="11"/>
    </row>
    <row r="12" spans="1:52" s="19" customFormat="1" x14ac:dyDescent="0.2">
      <c r="D12" s="222">
        <v>2023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Z12" s="222">
        <v>2024</v>
      </c>
      <c r="AA12" s="222"/>
      <c r="AB12" s="222"/>
      <c r="AC12" s="222"/>
      <c r="AD12" s="222"/>
      <c r="AE12" s="222"/>
      <c r="AF12" s="20"/>
      <c r="AG12" s="222">
        <v>2025</v>
      </c>
      <c r="AH12" s="222"/>
      <c r="AI12" s="222"/>
      <c r="AJ12" s="222"/>
      <c r="AK12" s="222"/>
      <c r="AL12" s="222"/>
      <c r="AM12" s="20"/>
      <c r="AN12" s="222">
        <v>2026</v>
      </c>
      <c r="AO12" s="222"/>
      <c r="AP12" s="222"/>
      <c r="AQ12" s="222"/>
      <c r="AR12" s="222"/>
      <c r="AS12" s="222"/>
      <c r="AT12" s="20"/>
      <c r="AU12" s="222">
        <v>2027</v>
      </c>
      <c r="AV12" s="222"/>
      <c r="AW12" s="222"/>
      <c r="AX12" s="222"/>
      <c r="AY12" s="222"/>
      <c r="AZ12" s="222"/>
    </row>
    <row r="13" spans="1:52" ht="12" thickBot="1" x14ac:dyDescent="0.25">
      <c r="D13" s="22" t="s">
        <v>1</v>
      </c>
      <c r="E13" s="22" t="s">
        <v>2</v>
      </c>
      <c r="F13" s="22" t="s">
        <v>3</v>
      </c>
      <c r="G13" s="47" t="s">
        <v>74</v>
      </c>
      <c r="H13" s="25"/>
      <c r="I13" s="22" t="s">
        <v>4</v>
      </c>
      <c r="J13" s="22" t="s">
        <v>5</v>
      </c>
      <c r="K13" s="22" t="s">
        <v>6</v>
      </c>
      <c r="L13" s="47" t="s">
        <v>75</v>
      </c>
      <c r="M13" s="24"/>
      <c r="N13" s="22" t="s">
        <v>7</v>
      </c>
      <c r="O13" s="23" t="s">
        <v>8</v>
      </c>
      <c r="P13" s="22" t="s">
        <v>13</v>
      </c>
      <c r="Q13" s="47" t="s">
        <v>76</v>
      </c>
      <c r="R13" s="24"/>
      <c r="S13" s="22" t="s">
        <v>9</v>
      </c>
      <c r="T13" s="22" t="s">
        <v>10</v>
      </c>
      <c r="U13" s="22" t="s">
        <v>11</v>
      </c>
      <c r="V13" s="47" t="s">
        <v>77</v>
      </c>
      <c r="W13" s="24"/>
      <c r="X13" s="62" t="s">
        <v>12</v>
      </c>
      <c r="Z13" s="22" t="s">
        <v>74</v>
      </c>
      <c r="AA13" s="22" t="s">
        <v>75</v>
      </c>
      <c r="AB13" s="22" t="s">
        <v>76</v>
      </c>
      <c r="AC13" s="22" t="s">
        <v>77</v>
      </c>
      <c r="AD13" s="24"/>
      <c r="AE13" s="62" t="s">
        <v>12</v>
      </c>
      <c r="AF13" s="24"/>
      <c r="AG13" s="22" t="s">
        <v>74</v>
      </c>
      <c r="AH13" s="22" t="s">
        <v>75</v>
      </c>
      <c r="AI13" s="22" t="s">
        <v>76</v>
      </c>
      <c r="AJ13" s="22" t="s">
        <v>77</v>
      </c>
      <c r="AK13" s="24"/>
      <c r="AL13" s="62" t="s">
        <v>12</v>
      </c>
      <c r="AM13" s="24"/>
      <c r="AN13" s="22" t="s">
        <v>74</v>
      </c>
      <c r="AO13" s="22" t="s">
        <v>75</v>
      </c>
      <c r="AP13" s="22" t="s">
        <v>76</v>
      </c>
      <c r="AQ13" s="22" t="s">
        <v>77</v>
      </c>
      <c r="AR13" s="24"/>
      <c r="AS13" s="62" t="s">
        <v>12</v>
      </c>
      <c r="AT13" s="24"/>
      <c r="AU13" s="22" t="s">
        <v>74</v>
      </c>
      <c r="AV13" s="22" t="s">
        <v>75</v>
      </c>
      <c r="AW13" s="22" t="s">
        <v>76</v>
      </c>
      <c r="AX13" s="22" t="s">
        <v>77</v>
      </c>
      <c r="AY13" s="24"/>
      <c r="AZ13" s="62" t="s">
        <v>12</v>
      </c>
    </row>
    <row r="14" spans="1:52" x14ac:dyDescent="0.2">
      <c r="D14" s="24"/>
      <c r="E14" s="24"/>
      <c r="F14" s="24"/>
      <c r="G14" s="48"/>
      <c r="H14" s="25"/>
      <c r="I14" s="24"/>
      <c r="J14" s="24"/>
      <c r="K14" s="24"/>
      <c r="L14" s="48"/>
      <c r="M14" s="24"/>
      <c r="N14" s="24"/>
      <c r="O14" s="25"/>
      <c r="P14" s="24"/>
      <c r="Q14" s="48"/>
      <c r="R14" s="24"/>
      <c r="S14" s="24"/>
      <c r="T14" s="24"/>
      <c r="U14" s="24"/>
      <c r="V14" s="48"/>
      <c r="W14" s="24"/>
      <c r="X14" s="63"/>
      <c r="Z14" s="24"/>
      <c r="AA14" s="24"/>
      <c r="AB14" s="24"/>
      <c r="AC14" s="24"/>
      <c r="AD14" s="24"/>
      <c r="AE14" s="63"/>
      <c r="AF14" s="24"/>
      <c r="AG14" s="24"/>
      <c r="AH14" s="24"/>
      <c r="AI14" s="24"/>
      <c r="AJ14" s="24"/>
      <c r="AK14" s="24"/>
      <c r="AL14" s="63"/>
      <c r="AM14" s="24"/>
      <c r="AN14" s="24"/>
      <c r="AO14" s="24"/>
      <c r="AP14" s="24"/>
      <c r="AQ14" s="24"/>
      <c r="AR14" s="24"/>
      <c r="AS14" s="63"/>
      <c r="AT14" s="24"/>
      <c r="AU14" s="24"/>
      <c r="AV14" s="24"/>
      <c r="AW14" s="24"/>
      <c r="AX14" s="24"/>
      <c r="AY14" s="24"/>
      <c r="AZ14" s="63"/>
    </row>
    <row r="15" spans="1:52" x14ac:dyDescent="0.2">
      <c r="A15" s="26" t="s">
        <v>78</v>
      </c>
      <c r="B15" s="27"/>
      <c r="D15" s="28"/>
      <c r="E15" s="28"/>
      <c r="F15" s="28"/>
      <c r="G15" s="49"/>
      <c r="H15" s="29"/>
      <c r="I15" s="28"/>
      <c r="J15" s="28"/>
      <c r="K15" s="28"/>
      <c r="L15" s="49"/>
      <c r="M15" s="28"/>
      <c r="N15" s="28"/>
      <c r="O15" s="29"/>
      <c r="P15" s="28"/>
      <c r="Q15" s="49"/>
      <c r="R15" s="28"/>
      <c r="S15" s="28"/>
      <c r="T15" s="28"/>
      <c r="U15" s="28"/>
      <c r="V15" s="49"/>
      <c r="W15" s="28"/>
      <c r="X15" s="64"/>
      <c r="Z15" s="28"/>
      <c r="AA15" s="28"/>
      <c r="AB15" s="28"/>
      <c r="AC15" s="28"/>
      <c r="AD15" s="28"/>
      <c r="AE15" s="64"/>
      <c r="AF15" s="28"/>
      <c r="AG15" s="28"/>
      <c r="AH15" s="28"/>
      <c r="AI15" s="28"/>
      <c r="AJ15" s="28"/>
      <c r="AK15" s="28"/>
      <c r="AL15" s="64"/>
      <c r="AM15" s="28"/>
      <c r="AN15" s="28"/>
      <c r="AO15" s="28"/>
      <c r="AP15" s="28"/>
      <c r="AQ15" s="28"/>
      <c r="AR15" s="28"/>
      <c r="AS15" s="64"/>
      <c r="AT15" s="28"/>
      <c r="AU15" s="28"/>
      <c r="AV15" s="28"/>
      <c r="AW15" s="28"/>
      <c r="AX15" s="28"/>
      <c r="AY15" s="28"/>
      <c r="AZ15" s="64"/>
    </row>
    <row r="16" spans="1:52" x14ac:dyDescent="0.2">
      <c r="A16" s="54">
        <v>1</v>
      </c>
      <c r="B16" s="27" t="s">
        <v>14</v>
      </c>
      <c r="D16" s="31">
        <f>SUM(D17:D18)</f>
        <v>0</v>
      </c>
      <c r="E16" s="31">
        <f>SUM(E17:E18)</f>
        <v>0</v>
      </c>
      <c r="F16" s="31">
        <f>SUM(F17:F18)</f>
        <v>0</v>
      </c>
      <c r="G16" s="50">
        <f>SUM(G17:G18)</f>
        <v>0</v>
      </c>
      <c r="H16" s="12"/>
      <c r="I16" s="31">
        <f>SUM(I17:I18)</f>
        <v>0</v>
      </c>
      <c r="J16" s="31">
        <f>SUM(J17:J18)</f>
        <v>0</v>
      </c>
      <c r="K16" s="31">
        <f>SUM(K17:K18)</f>
        <v>0</v>
      </c>
      <c r="L16" s="50">
        <f>SUM(L17:L18)</f>
        <v>0</v>
      </c>
      <c r="M16" s="13"/>
      <c r="N16" s="31">
        <f>SUM(N17:N18)</f>
        <v>0</v>
      </c>
      <c r="O16" s="31">
        <f>SUM(O17:O18)</f>
        <v>0</v>
      </c>
      <c r="P16" s="31">
        <f>SUM(P17:P18)</f>
        <v>0</v>
      </c>
      <c r="Q16" s="50">
        <f>SUM(Q17:Q18)</f>
        <v>0</v>
      </c>
      <c r="R16" s="13"/>
      <c r="S16" s="31">
        <f>SUM(S17:S18)</f>
        <v>0</v>
      </c>
      <c r="T16" s="31">
        <f>SUM(T17:T18)</f>
        <v>0</v>
      </c>
      <c r="U16" s="31">
        <f>SUM(U17:U18)</f>
        <v>0</v>
      </c>
      <c r="V16" s="50">
        <f>SUM(V17:V18)</f>
        <v>0</v>
      </c>
      <c r="W16" s="13"/>
      <c r="X16" s="57">
        <f>SUM(X17:X18)</f>
        <v>0</v>
      </c>
      <c r="Y16" s="32"/>
      <c r="Z16" s="31">
        <f>SUM(Z17:Z18)</f>
        <v>0</v>
      </c>
      <c r="AA16" s="31">
        <f>SUM(AA17:AA18)</f>
        <v>0</v>
      </c>
      <c r="AB16" s="31">
        <f>SUM(AB17:AB18)</f>
        <v>0</v>
      </c>
      <c r="AC16" s="31">
        <f>SUM(AC17:AC18)</f>
        <v>0</v>
      </c>
      <c r="AD16" s="13"/>
      <c r="AE16" s="57">
        <f>SUM(AE17:AE18)</f>
        <v>0</v>
      </c>
      <c r="AF16" s="13"/>
      <c r="AG16" s="31">
        <f>SUM(AG17:AG18)</f>
        <v>0</v>
      </c>
      <c r="AH16" s="31">
        <f>SUM(AH17:AH18)</f>
        <v>0</v>
      </c>
      <c r="AI16" s="31">
        <f>SUM(AI17:AI18)</f>
        <v>0</v>
      </c>
      <c r="AJ16" s="31">
        <f>SUM(AJ17:AJ18)</f>
        <v>0</v>
      </c>
      <c r="AK16" s="13"/>
      <c r="AL16" s="57">
        <f>SUM(AL17:AL18)</f>
        <v>0</v>
      </c>
      <c r="AM16" s="13"/>
      <c r="AN16" s="31">
        <f>SUM(AN17:AN18)</f>
        <v>0</v>
      </c>
      <c r="AO16" s="31">
        <f>SUM(AO17:AO18)</f>
        <v>0</v>
      </c>
      <c r="AP16" s="31">
        <f>SUM(AP17:AP18)</f>
        <v>0</v>
      </c>
      <c r="AQ16" s="31">
        <f>SUM(AQ17:AQ18)</f>
        <v>0</v>
      </c>
      <c r="AR16" s="13"/>
      <c r="AS16" s="57">
        <f>SUM(AS17:AS18)</f>
        <v>0</v>
      </c>
      <c r="AT16" s="13"/>
      <c r="AU16" s="31">
        <f>SUM(AU17:AU18)</f>
        <v>0</v>
      </c>
      <c r="AV16" s="31">
        <f>SUM(AV17:AV18)</f>
        <v>0</v>
      </c>
      <c r="AW16" s="31">
        <f>SUM(AW17:AW18)</f>
        <v>0</v>
      </c>
      <c r="AX16" s="31">
        <f>SUM(AX17:AX18)</f>
        <v>0</v>
      </c>
      <c r="AY16" s="13"/>
      <c r="AZ16" s="57">
        <f>SUM(AZ17:AZ18)</f>
        <v>0</v>
      </c>
    </row>
    <row r="17" spans="1:52" x14ac:dyDescent="0.2">
      <c r="A17" s="30"/>
      <c r="B17" s="33" t="s">
        <v>15</v>
      </c>
      <c r="C17" s="1" t="s">
        <v>16</v>
      </c>
      <c r="D17" s="10"/>
      <c r="E17" s="10"/>
      <c r="F17" s="10"/>
      <c r="G17" s="51">
        <f>SUM(D17:F17)</f>
        <v>0</v>
      </c>
      <c r="H17" s="12"/>
      <c r="I17" s="10"/>
      <c r="J17" s="10"/>
      <c r="K17" s="10"/>
      <c r="L17" s="51">
        <f>SUM(I17:K17)</f>
        <v>0</v>
      </c>
      <c r="M17" s="13"/>
      <c r="N17" s="10"/>
      <c r="O17" s="9"/>
      <c r="P17" s="10"/>
      <c r="Q17" s="51">
        <f>SUM(N17:P17)</f>
        <v>0</v>
      </c>
      <c r="R17" s="13"/>
      <c r="S17" s="10"/>
      <c r="T17" s="10"/>
      <c r="U17" s="10"/>
      <c r="V17" s="51">
        <f>SUM(S17:U17)</f>
        <v>0</v>
      </c>
      <c r="W17" s="13"/>
      <c r="X17" s="58">
        <f>SUM(G17+L17+Q17+V17)</f>
        <v>0</v>
      </c>
      <c r="Y17" s="14"/>
      <c r="Z17" s="10"/>
      <c r="AA17" s="10"/>
      <c r="AB17" s="10"/>
      <c r="AC17" s="10"/>
      <c r="AD17" s="13"/>
      <c r="AE17" s="58">
        <f>SUM(Z17:AC17)</f>
        <v>0</v>
      </c>
      <c r="AF17" s="10"/>
      <c r="AG17" s="10"/>
      <c r="AH17" s="10"/>
      <c r="AI17" s="10"/>
      <c r="AJ17" s="10"/>
      <c r="AK17" s="13"/>
      <c r="AL17" s="58">
        <f>SUM(AG17:AJ17)</f>
        <v>0</v>
      </c>
      <c r="AM17" s="10"/>
      <c r="AN17" s="10"/>
      <c r="AO17" s="10"/>
      <c r="AP17" s="10"/>
      <c r="AQ17" s="10"/>
      <c r="AR17" s="13"/>
      <c r="AS17" s="58">
        <f>SUM(AN17:AQ17)</f>
        <v>0</v>
      </c>
      <c r="AT17" s="10"/>
      <c r="AU17" s="10"/>
      <c r="AV17" s="10"/>
      <c r="AW17" s="10"/>
      <c r="AX17" s="10"/>
      <c r="AY17" s="13"/>
      <c r="AZ17" s="58">
        <f>SUM(AU17:AX17)</f>
        <v>0</v>
      </c>
    </row>
    <row r="18" spans="1:52" x14ac:dyDescent="0.2">
      <c r="A18" s="30"/>
      <c r="B18" s="33" t="s">
        <v>17</v>
      </c>
      <c r="C18" s="1" t="s">
        <v>18</v>
      </c>
      <c r="D18" s="10"/>
      <c r="E18" s="10"/>
      <c r="F18" s="10"/>
      <c r="G18" s="51">
        <f>SUM(D18:F18)</f>
        <v>0</v>
      </c>
      <c r="H18" s="12"/>
      <c r="I18" s="10"/>
      <c r="J18" s="10"/>
      <c r="K18" s="10"/>
      <c r="L18" s="51">
        <f>SUM(I18:K18)</f>
        <v>0</v>
      </c>
      <c r="M18" s="13"/>
      <c r="N18" s="10"/>
      <c r="O18" s="9"/>
      <c r="P18" s="10"/>
      <c r="Q18" s="51">
        <f>SUM(N18:P18)</f>
        <v>0</v>
      </c>
      <c r="R18" s="13"/>
      <c r="S18" s="10"/>
      <c r="T18" s="10"/>
      <c r="U18" s="10"/>
      <c r="V18" s="51">
        <f>SUM(S18:U18)</f>
        <v>0</v>
      </c>
      <c r="W18" s="13"/>
      <c r="X18" s="58">
        <f>SUM(G18+L18+Q18+V18)</f>
        <v>0</v>
      </c>
      <c r="Y18" s="14"/>
      <c r="Z18" s="10"/>
      <c r="AA18" s="10"/>
      <c r="AB18" s="10"/>
      <c r="AC18" s="10"/>
      <c r="AD18" s="13"/>
      <c r="AE18" s="58">
        <f>SUM(Z18:AC18)</f>
        <v>0</v>
      </c>
      <c r="AF18" s="10"/>
      <c r="AG18" s="10"/>
      <c r="AH18" s="10"/>
      <c r="AI18" s="10"/>
      <c r="AJ18" s="10"/>
      <c r="AK18" s="13"/>
      <c r="AL18" s="58">
        <f>SUM(AG18:AJ18)</f>
        <v>0</v>
      </c>
      <c r="AM18" s="10"/>
      <c r="AN18" s="10"/>
      <c r="AO18" s="10"/>
      <c r="AP18" s="10"/>
      <c r="AQ18" s="10"/>
      <c r="AR18" s="13"/>
      <c r="AS18" s="58">
        <f>SUM(AN18:AQ18)</f>
        <v>0</v>
      </c>
      <c r="AT18" s="10"/>
      <c r="AU18" s="10"/>
      <c r="AV18" s="10"/>
      <c r="AW18" s="10"/>
      <c r="AX18" s="10"/>
      <c r="AY18" s="13"/>
      <c r="AZ18" s="58">
        <f>SUM(AU18:AX18)</f>
        <v>0</v>
      </c>
    </row>
    <row r="19" spans="1:52" ht="9.9499999999999993" customHeight="1" x14ac:dyDescent="0.2">
      <c r="A19" s="30"/>
      <c r="D19" s="10"/>
      <c r="E19" s="10"/>
      <c r="F19" s="10"/>
      <c r="G19" s="51"/>
      <c r="H19" s="12"/>
      <c r="I19" s="10"/>
      <c r="J19" s="10"/>
      <c r="K19" s="10"/>
      <c r="L19" s="51"/>
      <c r="M19" s="13"/>
      <c r="N19" s="10"/>
      <c r="O19" s="9"/>
      <c r="P19" s="10"/>
      <c r="Q19" s="51"/>
      <c r="R19" s="13"/>
      <c r="S19" s="10"/>
      <c r="T19" s="10"/>
      <c r="U19" s="10"/>
      <c r="V19" s="51"/>
      <c r="W19" s="13"/>
      <c r="X19" s="58"/>
      <c r="Y19" s="14"/>
      <c r="Z19" s="10"/>
      <c r="AA19" s="10"/>
      <c r="AB19" s="10"/>
      <c r="AC19" s="10"/>
      <c r="AD19" s="13"/>
      <c r="AE19" s="58"/>
      <c r="AF19" s="10"/>
      <c r="AG19" s="10"/>
      <c r="AH19" s="10"/>
      <c r="AI19" s="10"/>
      <c r="AJ19" s="10"/>
      <c r="AK19" s="13"/>
      <c r="AL19" s="58"/>
      <c r="AM19" s="10"/>
      <c r="AN19" s="10"/>
      <c r="AO19" s="10"/>
      <c r="AP19" s="10"/>
      <c r="AQ19" s="10"/>
      <c r="AR19" s="13"/>
      <c r="AS19" s="58"/>
      <c r="AT19" s="10"/>
      <c r="AU19" s="10"/>
      <c r="AV19" s="10"/>
      <c r="AW19" s="10"/>
      <c r="AX19" s="10"/>
      <c r="AY19" s="13"/>
      <c r="AZ19" s="58"/>
    </row>
    <row r="20" spans="1:52" x14ac:dyDescent="0.2">
      <c r="A20" s="54">
        <v>2</v>
      </c>
      <c r="B20" s="1" t="s">
        <v>19</v>
      </c>
      <c r="D20" s="31">
        <f>SUM(D21:D23)</f>
        <v>0</v>
      </c>
      <c r="E20" s="31">
        <f>SUM(E21:E23)</f>
        <v>0</v>
      </c>
      <c r="F20" s="31">
        <f>SUM(F21:F23)</f>
        <v>0</v>
      </c>
      <c r="G20" s="50">
        <f>SUM(G21:G23)</f>
        <v>0</v>
      </c>
      <c r="H20" s="12"/>
      <c r="I20" s="31">
        <f>SUM(I21:I23)</f>
        <v>0</v>
      </c>
      <c r="J20" s="31">
        <f>SUM(J21:J23)</f>
        <v>0</v>
      </c>
      <c r="K20" s="31">
        <f>SUM(K21:K23)</f>
        <v>0</v>
      </c>
      <c r="L20" s="50">
        <f>SUM(L21:L23)</f>
        <v>0</v>
      </c>
      <c r="M20" s="13"/>
      <c r="N20" s="31">
        <f>SUM(N21:N23)</f>
        <v>0</v>
      </c>
      <c r="O20" s="31">
        <f>SUM(O21:O23)</f>
        <v>0</v>
      </c>
      <c r="P20" s="31">
        <f>SUM(P21:P23)</f>
        <v>0</v>
      </c>
      <c r="Q20" s="50">
        <f>SUM(Q21:Q23)</f>
        <v>0</v>
      </c>
      <c r="R20" s="13"/>
      <c r="S20" s="31">
        <f>SUM(S21:S23)</f>
        <v>0</v>
      </c>
      <c r="T20" s="31">
        <f>SUM(T21:T23)</f>
        <v>0</v>
      </c>
      <c r="U20" s="31">
        <f>SUM(U21:U23)</f>
        <v>0</v>
      </c>
      <c r="V20" s="50">
        <f>SUM(V21:V23)</f>
        <v>0</v>
      </c>
      <c r="W20" s="13"/>
      <c r="X20" s="57">
        <f>SUM(X21:X23)</f>
        <v>0</v>
      </c>
      <c r="Y20" s="14"/>
      <c r="Z20" s="31">
        <f>SUM(Z21:Z23)</f>
        <v>0</v>
      </c>
      <c r="AA20" s="31">
        <f>SUM(AA21:AA23)</f>
        <v>0</v>
      </c>
      <c r="AB20" s="31">
        <f>SUM(AB21:AB23)</f>
        <v>0</v>
      </c>
      <c r="AC20" s="31">
        <f>SUM(AC21:AC23)</f>
        <v>0</v>
      </c>
      <c r="AD20" s="13"/>
      <c r="AE20" s="57">
        <f>SUM(AE21:AE23)</f>
        <v>0</v>
      </c>
      <c r="AF20" s="13"/>
      <c r="AG20" s="31">
        <f>SUM(AG21:AG23)</f>
        <v>0</v>
      </c>
      <c r="AH20" s="31">
        <f>SUM(AH21:AH23)</f>
        <v>0</v>
      </c>
      <c r="AI20" s="31">
        <f>SUM(AI21:AI23)</f>
        <v>0</v>
      </c>
      <c r="AJ20" s="31">
        <f>SUM(AJ21:AJ23)</f>
        <v>0</v>
      </c>
      <c r="AK20" s="13"/>
      <c r="AL20" s="57">
        <f>SUM(AL21:AL23)</f>
        <v>0</v>
      </c>
      <c r="AM20" s="13"/>
      <c r="AN20" s="31">
        <f>SUM(AN21:AN23)</f>
        <v>0</v>
      </c>
      <c r="AO20" s="31">
        <f>SUM(AO21:AO23)</f>
        <v>0</v>
      </c>
      <c r="AP20" s="31">
        <f>SUM(AP21:AP23)</f>
        <v>0</v>
      </c>
      <c r="AQ20" s="31">
        <f>SUM(AQ21:AQ23)</f>
        <v>0</v>
      </c>
      <c r="AR20" s="13"/>
      <c r="AS20" s="57">
        <f>SUM(AS21:AS23)</f>
        <v>0</v>
      </c>
      <c r="AT20" s="13"/>
      <c r="AU20" s="31">
        <f>SUM(AU21:AU23)</f>
        <v>0</v>
      </c>
      <c r="AV20" s="31">
        <f>SUM(AV21:AV23)</f>
        <v>0</v>
      </c>
      <c r="AW20" s="31">
        <f>SUM(AW21:AW23)</f>
        <v>0</v>
      </c>
      <c r="AX20" s="31">
        <f>SUM(AX21:AX23)</f>
        <v>0</v>
      </c>
      <c r="AY20" s="13"/>
      <c r="AZ20" s="57">
        <f>SUM(AZ21:AZ23)</f>
        <v>0</v>
      </c>
    </row>
    <row r="21" spans="1:52" x14ac:dyDescent="0.2">
      <c r="B21" s="33" t="s">
        <v>15</v>
      </c>
      <c r="C21" s="1" t="s">
        <v>20</v>
      </c>
      <c r="D21" s="10"/>
      <c r="E21" s="10"/>
      <c r="F21" s="10"/>
      <c r="G21" s="51">
        <f>SUM(D21:F21)</f>
        <v>0</v>
      </c>
      <c r="H21" s="12"/>
      <c r="I21" s="10"/>
      <c r="J21" s="10"/>
      <c r="K21" s="10"/>
      <c r="L21" s="51">
        <f>SUM(I21:K21)</f>
        <v>0</v>
      </c>
      <c r="M21" s="13"/>
      <c r="N21" s="10"/>
      <c r="O21" s="9"/>
      <c r="P21" s="9"/>
      <c r="Q21" s="51">
        <f>SUM(N21:P21)</f>
        <v>0</v>
      </c>
      <c r="R21" s="12"/>
      <c r="S21" s="10"/>
      <c r="T21" s="10"/>
      <c r="U21" s="10"/>
      <c r="V21" s="51">
        <f>SUM(S21:U21)</f>
        <v>0</v>
      </c>
      <c r="W21" s="13"/>
      <c r="X21" s="58">
        <f>SUM(G21+L21+Q21+V21)</f>
        <v>0</v>
      </c>
      <c r="Y21" s="14"/>
      <c r="Z21" s="10"/>
      <c r="AA21" s="10"/>
      <c r="AB21" s="10"/>
      <c r="AC21" s="10"/>
      <c r="AD21" s="13"/>
      <c r="AE21" s="58">
        <f>SUM(Z21:AC21)</f>
        <v>0</v>
      </c>
      <c r="AF21" s="10"/>
      <c r="AG21" s="10"/>
      <c r="AH21" s="10"/>
      <c r="AI21" s="10"/>
      <c r="AJ21" s="10"/>
      <c r="AK21" s="13"/>
      <c r="AL21" s="58">
        <f>SUM(AG21:AJ21)</f>
        <v>0</v>
      </c>
      <c r="AM21" s="10"/>
      <c r="AN21" s="10"/>
      <c r="AO21" s="10"/>
      <c r="AP21" s="10"/>
      <c r="AQ21" s="10"/>
      <c r="AR21" s="13"/>
      <c r="AS21" s="58">
        <f>SUM(AN21:AQ21)</f>
        <v>0</v>
      </c>
      <c r="AT21" s="10"/>
      <c r="AU21" s="10"/>
      <c r="AV21" s="10"/>
      <c r="AW21" s="10"/>
      <c r="AX21" s="10"/>
      <c r="AY21" s="13"/>
      <c r="AZ21" s="58">
        <f>SUM(AU21:AX21)</f>
        <v>0</v>
      </c>
    </row>
    <row r="22" spans="1:52" x14ac:dyDescent="0.2">
      <c r="B22" s="33" t="s">
        <v>17</v>
      </c>
      <c r="C22" s="1" t="s">
        <v>21</v>
      </c>
      <c r="D22" s="10"/>
      <c r="E22" s="10"/>
      <c r="F22" s="10"/>
      <c r="G22" s="51">
        <f>SUM(D22:F22)</f>
        <v>0</v>
      </c>
      <c r="H22" s="12"/>
      <c r="I22" s="10"/>
      <c r="J22" s="10"/>
      <c r="K22" s="10"/>
      <c r="L22" s="51">
        <f>SUM(I22:K22)</f>
        <v>0</v>
      </c>
      <c r="M22" s="13"/>
      <c r="N22" s="10"/>
      <c r="O22" s="9"/>
      <c r="P22" s="10"/>
      <c r="Q22" s="51">
        <f>SUM(N22:P22)</f>
        <v>0</v>
      </c>
      <c r="R22" s="13"/>
      <c r="S22" s="10"/>
      <c r="T22" s="10"/>
      <c r="U22" s="10"/>
      <c r="V22" s="51">
        <f>SUM(S22:U22)</f>
        <v>0</v>
      </c>
      <c r="W22" s="13"/>
      <c r="X22" s="58">
        <f>SUM(G22+L22+Q22+V22)</f>
        <v>0</v>
      </c>
      <c r="Y22" s="14"/>
      <c r="Z22" s="10"/>
      <c r="AA22" s="10"/>
      <c r="AB22" s="10"/>
      <c r="AC22" s="10"/>
      <c r="AD22" s="13"/>
      <c r="AE22" s="58">
        <f>SUM(Z22:AC22)</f>
        <v>0</v>
      </c>
      <c r="AF22" s="10"/>
      <c r="AG22" s="10"/>
      <c r="AH22" s="10"/>
      <c r="AI22" s="10"/>
      <c r="AJ22" s="10"/>
      <c r="AK22" s="13"/>
      <c r="AL22" s="58">
        <f>SUM(AG22:AJ22)</f>
        <v>0</v>
      </c>
      <c r="AM22" s="10"/>
      <c r="AN22" s="10"/>
      <c r="AO22" s="10"/>
      <c r="AP22" s="10"/>
      <c r="AQ22" s="10"/>
      <c r="AR22" s="13"/>
      <c r="AS22" s="58">
        <f>SUM(AN22:AQ22)</f>
        <v>0</v>
      </c>
      <c r="AT22" s="10"/>
      <c r="AU22" s="10"/>
      <c r="AV22" s="10"/>
      <c r="AW22" s="10"/>
      <c r="AX22" s="10"/>
      <c r="AY22" s="13"/>
      <c r="AZ22" s="58">
        <f>SUM(AU22:AX22)</f>
        <v>0</v>
      </c>
    </row>
    <row r="23" spans="1:52" x14ac:dyDescent="0.2">
      <c r="A23" s="30"/>
      <c r="B23" s="33" t="s">
        <v>22</v>
      </c>
      <c r="C23" s="1" t="s">
        <v>23</v>
      </c>
      <c r="D23" s="10"/>
      <c r="E23" s="10"/>
      <c r="F23" s="10"/>
      <c r="G23" s="51">
        <f>SUM(D23:F23)</f>
        <v>0</v>
      </c>
      <c r="H23" s="12"/>
      <c r="I23" s="10"/>
      <c r="J23" s="10"/>
      <c r="K23" s="10"/>
      <c r="L23" s="51">
        <f>SUM(I23:K23)</f>
        <v>0</v>
      </c>
      <c r="M23" s="13"/>
      <c r="N23" s="10"/>
      <c r="O23" s="9"/>
      <c r="P23" s="10"/>
      <c r="Q23" s="51">
        <f>SUM(N23:P23)</f>
        <v>0</v>
      </c>
      <c r="R23" s="13"/>
      <c r="S23" s="10"/>
      <c r="T23" s="10"/>
      <c r="U23" s="10"/>
      <c r="V23" s="51">
        <f>SUM(S23:U23)</f>
        <v>0</v>
      </c>
      <c r="W23" s="13"/>
      <c r="X23" s="58">
        <f>SUM(G23+L23+Q23+V23)</f>
        <v>0</v>
      </c>
      <c r="Y23" s="14"/>
      <c r="Z23" s="10"/>
      <c r="AA23" s="10"/>
      <c r="AB23" s="10"/>
      <c r="AC23" s="10"/>
      <c r="AD23" s="13"/>
      <c r="AE23" s="58">
        <f>SUM(Z23:AC23)</f>
        <v>0</v>
      </c>
      <c r="AF23" s="10"/>
      <c r="AG23" s="10"/>
      <c r="AH23" s="10"/>
      <c r="AI23" s="10"/>
      <c r="AJ23" s="10"/>
      <c r="AK23" s="13"/>
      <c r="AL23" s="58">
        <f>SUM(AG23:AJ23)</f>
        <v>0</v>
      </c>
      <c r="AM23" s="10"/>
      <c r="AN23" s="10"/>
      <c r="AO23" s="10"/>
      <c r="AP23" s="10"/>
      <c r="AQ23" s="10"/>
      <c r="AR23" s="13"/>
      <c r="AS23" s="58">
        <f>SUM(AN23:AQ23)</f>
        <v>0</v>
      </c>
      <c r="AT23" s="10"/>
      <c r="AU23" s="10"/>
      <c r="AV23" s="10"/>
      <c r="AW23" s="10"/>
      <c r="AX23" s="10"/>
      <c r="AY23" s="13"/>
      <c r="AZ23" s="58">
        <f>SUM(AU23:AX23)</f>
        <v>0</v>
      </c>
    </row>
    <row r="24" spans="1:52" ht="9.9499999999999993" customHeight="1" x14ac:dyDescent="0.2">
      <c r="A24" s="30"/>
      <c r="D24" s="10"/>
      <c r="E24" s="10"/>
      <c r="F24" s="10"/>
      <c r="G24" s="51"/>
      <c r="H24" s="12"/>
      <c r="I24" s="10"/>
      <c r="J24" s="10"/>
      <c r="K24" s="10"/>
      <c r="L24" s="51"/>
      <c r="M24" s="13"/>
      <c r="N24" s="10"/>
      <c r="O24" s="9"/>
      <c r="P24" s="10"/>
      <c r="Q24" s="51"/>
      <c r="R24" s="13"/>
      <c r="S24" s="10"/>
      <c r="T24" s="10"/>
      <c r="U24" s="10"/>
      <c r="V24" s="51"/>
      <c r="W24" s="13"/>
      <c r="X24" s="58"/>
      <c r="Y24" s="14"/>
      <c r="Z24" s="10"/>
      <c r="AA24" s="10"/>
      <c r="AB24" s="10"/>
      <c r="AC24" s="10"/>
      <c r="AD24" s="13"/>
      <c r="AE24" s="58"/>
      <c r="AF24" s="10"/>
      <c r="AG24" s="10"/>
      <c r="AH24" s="10"/>
      <c r="AI24" s="10"/>
      <c r="AJ24" s="10"/>
      <c r="AK24" s="13"/>
      <c r="AL24" s="58"/>
      <c r="AM24" s="10"/>
      <c r="AN24" s="10"/>
      <c r="AO24" s="10"/>
      <c r="AP24" s="10"/>
      <c r="AQ24" s="10"/>
      <c r="AR24" s="13"/>
      <c r="AS24" s="58"/>
      <c r="AT24" s="10"/>
      <c r="AU24" s="10"/>
      <c r="AV24" s="10"/>
      <c r="AW24" s="10"/>
      <c r="AX24" s="10"/>
      <c r="AY24" s="13"/>
      <c r="AZ24" s="58"/>
    </row>
    <row r="25" spans="1:52" x14ac:dyDescent="0.2">
      <c r="A25" s="54">
        <v>3</v>
      </c>
      <c r="B25" s="1" t="s">
        <v>24</v>
      </c>
      <c r="D25" s="31">
        <f>SUM(D26:D28)</f>
        <v>0</v>
      </c>
      <c r="E25" s="31">
        <f>SUM(E26:E28)</f>
        <v>0</v>
      </c>
      <c r="F25" s="31">
        <f>SUM(F26:F28)</f>
        <v>0</v>
      </c>
      <c r="G25" s="50">
        <f>SUM(G26:G28)</f>
        <v>0</v>
      </c>
      <c r="H25" s="12"/>
      <c r="I25" s="31">
        <f>SUM(I26:I28)</f>
        <v>0</v>
      </c>
      <c r="J25" s="31">
        <f>SUM(J26:J28)</f>
        <v>0</v>
      </c>
      <c r="K25" s="31">
        <f>SUM(K26:K28)</f>
        <v>0</v>
      </c>
      <c r="L25" s="50">
        <f>SUM(L26:L28)</f>
        <v>0</v>
      </c>
      <c r="M25" s="13"/>
      <c r="N25" s="31">
        <f>SUM(N26:N28)</f>
        <v>0</v>
      </c>
      <c r="O25" s="31">
        <f>SUM(O26:O28)</f>
        <v>0</v>
      </c>
      <c r="P25" s="31">
        <f>SUM(P26:P28)</f>
        <v>0</v>
      </c>
      <c r="Q25" s="50">
        <f>SUM(Q26:Q28)</f>
        <v>0</v>
      </c>
      <c r="R25" s="13"/>
      <c r="S25" s="31">
        <f>SUM(S26:S28)</f>
        <v>0</v>
      </c>
      <c r="T25" s="31">
        <f>SUM(T26:T28)</f>
        <v>0</v>
      </c>
      <c r="U25" s="31">
        <f>SUM(U26:U28)</f>
        <v>0</v>
      </c>
      <c r="V25" s="50">
        <f>SUM(V26:V28)</f>
        <v>0</v>
      </c>
      <c r="W25" s="13"/>
      <c r="X25" s="57">
        <f>SUM(X26:X28)</f>
        <v>0</v>
      </c>
      <c r="Y25" s="14"/>
      <c r="Z25" s="31">
        <f>SUM(Z26:Z28)</f>
        <v>0</v>
      </c>
      <c r="AA25" s="31">
        <f>SUM(AA26:AA28)</f>
        <v>0</v>
      </c>
      <c r="AB25" s="31">
        <f>SUM(AB26:AB28)</f>
        <v>0</v>
      </c>
      <c r="AC25" s="31">
        <f>SUM(AC26:AC28)</f>
        <v>0</v>
      </c>
      <c r="AD25" s="13"/>
      <c r="AE25" s="57">
        <f>SUM(AE26:AE28)</f>
        <v>0</v>
      </c>
      <c r="AF25" s="13"/>
      <c r="AG25" s="31">
        <f>SUM(AG26:AG28)</f>
        <v>0</v>
      </c>
      <c r="AH25" s="31">
        <f>SUM(AH26:AH28)</f>
        <v>0</v>
      </c>
      <c r="AI25" s="31">
        <f>SUM(AI26:AI28)</f>
        <v>0</v>
      </c>
      <c r="AJ25" s="31">
        <f>SUM(AJ26:AJ28)</f>
        <v>0</v>
      </c>
      <c r="AK25" s="13"/>
      <c r="AL25" s="57">
        <f>SUM(AL26:AL28)</f>
        <v>0</v>
      </c>
      <c r="AM25" s="13"/>
      <c r="AN25" s="31">
        <f>SUM(AN26:AN28)</f>
        <v>0</v>
      </c>
      <c r="AO25" s="31">
        <f>SUM(AO26:AO28)</f>
        <v>0</v>
      </c>
      <c r="AP25" s="31">
        <f>SUM(AP26:AP28)</f>
        <v>0</v>
      </c>
      <c r="AQ25" s="31">
        <f>SUM(AQ26:AQ28)</f>
        <v>0</v>
      </c>
      <c r="AR25" s="13"/>
      <c r="AS25" s="57">
        <f>SUM(AS26:AS28)</f>
        <v>0</v>
      </c>
      <c r="AT25" s="13"/>
      <c r="AU25" s="31">
        <f>SUM(AU26:AU28)</f>
        <v>0</v>
      </c>
      <c r="AV25" s="31">
        <f>SUM(AV26:AV28)</f>
        <v>0</v>
      </c>
      <c r="AW25" s="31">
        <f>SUM(AW26:AW28)</f>
        <v>0</v>
      </c>
      <c r="AX25" s="31">
        <f>SUM(AX26:AX28)</f>
        <v>0</v>
      </c>
      <c r="AY25" s="13"/>
      <c r="AZ25" s="57">
        <f>SUM(AZ26:AZ28)</f>
        <v>0</v>
      </c>
    </row>
    <row r="26" spans="1:52" x14ac:dyDescent="0.2">
      <c r="A26" s="30"/>
      <c r="B26" s="33" t="s">
        <v>15</v>
      </c>
      <c r="C26" s="1" t="s">
        <v>25</v>
      </c>
      <c r="D26" s="10"/>
      <c r="E26" s="10"/>
      <c r="F26" s="10"/>
      <c r="G26" s="51">
        <f>SUM(D26:F26)</f>
        <v>0</v>
      </c>
      <c r="H26" s="12"/>
      <c r="I26" s="10"/>
      <c r="J26" s="10"/>
      <c r="K26" s="10"/>
      <c r="L26" s="51">
        <f>SUM(I26:K26)</f>
        <v>0</v>
      </c>
      <c r="M26" s="13"/>
      <c r="N26" s="10"/>
      <c r="O26" s="9"/>
      <c r="P26" s="10"/>
      <c r="Q26" s="51">
        <f>SUM(N26:P26)</f>
        <v>0</v>
      </c>
      <c r="R26" s="13"/>
      <c r="S26" s="9"/>
      <c r="T26" s="10"/>
      <c r="U26" s="10"/>
      <c r="V26" s="51">
        <f>SUM(S26:U26)</f>
        <v>0</v>
      </c>
      <c r="W26" s="13"/>
      <c r="X26" s="58">
        <f>SUM(G26+L26+Q26+V26)</f>
        <v>0</v>
      </c>
      <c r="Y26" s="14"/>
      <c r="Z26" s="10"/>
      <c r="AA26" s="10"/>
      <c r="AB26" s="10"/>
      <c r="AC26" s="10"/>
      <c r="AD26" s="13"/>
      <c r="AE26" s="58">
        <f>SUM(Z26:AC26)</f>
        <v>0</v>
      </c>
      <c r="AF26" s="10"/>
      <c r="AG26" s="10"/>
      <c r="AH26" s="10"/>
      <c r="AI26" s="10"/>
      <c r="AJ26" s="10"/>
      <c r="AK26" s="13"/>
      <c r="AL26" s="58">
        <f>SUM(AG26:AJ26)</f>
        <v>0</v>
      </c>
      <c r="AM26" s="10"/>
      <c r="AN26" s="10"/>
      <c r="AO26" s="10"/>
      <c r="AP26" s="10"/>
      <c r="AQ26" s="10"/>
      <c r="AR26" s="13"/>
      <c r="AS26" s="58">
        <f>SUM(AN26:AQ26)</f>
        <v>0</v>
      </c>
      <c r="AT26" s="10"/>
      <c r="AU26" s="10"/>
      <c r="AV26" s="10"/>
      <c r="AW26" s="10"/>
      <c r="AX26" s="10"/>
      <c r="AY26" s="13"/>
      <c r="AZ26" s="58">
        <f>SUM(AU26:AX26)</f>
        <v>0</v>
      </c>
    </row>
    <row r="27" spans="1:52" x14ac:dyDescent="0.2">
      <c r="A27" s="34">
        <v>0.42384715070303547</v>
      </c>
      <c r="B27" s="33" t="s">
        <v>17</v>
      </c>
      <c r="C27" s="1" t="s">
        <v>26</v>
      </c>
      <c r="D27" s="10"/>
      <c r="E27" s="10"/>
      <c r="F27" s="10"/>
      <c r="G27" s="51">
        <f>SUM(D27:F27)</f>
        <v>0</v>
      </c>
      <c r="H27" s="12"/>
      <c r="I27" s="10"/>
      <c r="J27" s="10"/>
      <c r="K27" s="10"/>
      <c r="L27" s="51">
        <f>SUM(I27:K27)</f>
        <v>0</v>
      </c>
      <c r="M27" s="13"/>
      <c r="N27" s="10"/>
      <c r="O27" s="9"/>
      <c r="P27" s="10"/>
      <c r="Q27" s="51">
        <f>SUM(N27:P27)</f>
        <v>0</v>
      </c>
      <c r="R27" s="13"/>
      <c r="S27" s="9"/>
      <c r="T27" s="10"/>
      <c r="U27" s="10"/>
      <c r="V27" s="51">
        <f>SUM(S27:U27)</f>
        <v>0</v>
      </c>
      <c r="W27" s="13"/>
      <c r="X27" s="58">
        <f>SUM(G27+L27+Q27+V27)</f>
        <v>0</v>
      </c>
      <c r="Y27" s="14"/>
      <c r="Z27" s="10"/>
      <c r="AA27" s="10"/>
      <c r="AB27" s="10"/>
      <c r="AC27" s="10"/>
      <c r="AD27" s="13"/>
      <c r="AE27" s="58">
        <f>SUM(Z27:AC27)</f>
        <v>0</v>
      </c>
      <c r="AF27" s="10"/>
      <c r="AG27" s="10"/>
      <c r="AH27" s="10"/>
      <c r="AI27" s="10"/>
      <c r="AJ27" s="10"/>
      <c r="AK27" s="13"/>
      <c r="AL27" s="58">
        <f>SUM(AG27:AJ27)</f>
        <v>0</v>
      </c>
      <c r="AM27" s="10"/>
      <c r="AN27" s="10"/>
      <c r="AO27" s="10"/>
      <c r="AP27" s="10"/>
      <c r="AQ27" s="10"/>
      <c r="AR27" s="13"/>
      <c r="AS27" s="58">
        <f>SUM(AN27:AQ27)</f>
        <v>0</v>
      </c>
      <c r="AT27" s="10"/>
      <c r="AU27" s="10"/>
      <c r="AV27" s="10"/>
      <c r="AW27" s="10"/>
      <c r="AX27" s="10"/>
      <c r="AY27" s="13"/>
      <c r="AZ27" s="58">
        <f>SUM(AU27:AX27)</f>
        <v>0</v>
      </c>
    </row>
    <row r="28" spans="1:52" x14ac:dyDescent="0.2">
      <c r="A28" s="34">
        <v>0.57615284929696453</v>
      </c>
      <c r="B28" s="33" t="s">
        <v>22</v>
      </c>
      <c r="C28" s="1" t="s">
        <v>27</v>
      </c>
      <c r="D28" s="10"/>
      <c r="E28" s="10"/>
      <c r="F28" s="10"/>
      <c r="G28" s="51">
        <f>SUM(D28:F28)</f>
        <v>0</v>
      </c>
      <c r="H28" s="12"/>
      <c r="I28" s="10"/>
      <c r="J28" s="10"/>
      <c r="K28" s="10"/>
      <c r="L28" s="51">
        <f>SUM(I28:K28)</f>
        <v>0</v>
      </c>
      <c r="M28" s="13"/>
      <c r="N28" s="10"/>
      <c r="O28" s="9"/>
      <c r="P28" s="10"/>
      <c r="Q28" s="51">
        <f>SUM(N28:P28)</f>
        <v>0</v>
      </c>
      <c r="R28" s="13"/>
      <c r="S28" s="9"/>
      <c r="T28" s="10"/>
      <c r="U28" s="10"/>
      <c r="V28" s="51">
        <f>SUM(S28:U28)</f>
        <v>0</v>
      </c>
      <c r="W28" s="13"/>
      <c r="X28" s="58">
        <f>SUM(G28+L28+Q28+V28)</f>
        <v>0</v>
      </c>
      <c r="Y28" s="14"/>
      <c r="Z28" s="10"/>
      <c r="AA28" s="10"/>
      <c r="AB28" s="10"/>
      <c r="AC28" s="10"/>
      <c r="AD28" s="13"/>
      <c r="AE28" s="58">
        <f>SUM(Z28:AC28)</f>
        <v>0</v>
      </c>
      <c r="AF28" s="10"/>
      <c r="AG28" s="10"/>
      <c r="AH28" s="10"/>
      <c r="AI28" s="10"/>
      <c r="AJ28" s="10"/>
      <c r="AK28" s="13"/>
      <c r="AL28" s="58">
        <f>SUM(AG28:AJ28)</f>
        <v>0</v>
      </c>
      <c r="AM28" s="10"/>
      <c r="AN28" s="10"/>
      <c r="AO28" s="10"/>
      <c r="AP28" s="10"/>
      <c r="AQ28" s="10"/>
      <c r="AR28" s="13"/>
      <c r="AS28" s="58">
        <f>SUM(AN28:AQ28)</f>
        <v>0</v>
      </c>
      <c r="AT28" s="10"/>
      <c r="AU28" s="10"/>
      <c r="AV28" s="10"/>
      <c r="AW28" s="10"/>
      <c r="AX28" s="10"/>
      <c r="AY28" s="13"/>
      <c r="AZ28" s="58">
        <f>SUM(AU28:AX28)</f>
        <v>0</v>
      </c>
    </row>
    <row r="29" spans="1:52" ht="9.9499999999999993" customHeight="1" x14ac:dyDescent="0.2">
      <c r="A29" s="30"/>
      <c r="D29" s="10"/>
      <c r="E29" s="10"/>
      <c r="F29" s="10"/>
      <c r="G29" s="51"/>
      <c r="H29" s="12"/>
      <c r="I29" s="10"/>
      <c r="J29" s="10"/>
      <c r="K29" s="10"/>
      <c r="L29" s="51"/>
      <c r="M29" s="13"/>
      <c r="N29" s="10"/>
      <c r="O29" s="9"/>
      <c r="P29" s="10"/>
      <c r="Q29" s="51"/>
      <c r="R29" s="13"/>
      <c r="S29" s="9"/>
      <c r="T29" s="10"/>
      <c r="U29" s="10"/>
      <c r="V29" s="51"/>
      <c r="W29" s="13"/>
      <c r="X29" s="58"/>
      <c r="Y29" s="14"/>
      <c r="Z29" s="10"/>
      <c r="AA29" s="10"/>
      <c r="AB29" s="10"/>
      <c r="AC29" s="10"/>
      <c r="AD29" s="13"/>
      <c r="AE29" s="58"/>
      <c r="AF29" s="10"/>
      <c r="AG29" s="10"/>
      <c r="AH29" s="10"/>
      <c r="AI29" s="10"/>
      <c r="AJ29" s="10"/>
      <c r="AK29" s="13"/>
      <c r="AL29" s="58"/>
      <c r="AM29" s="10"/>
      <c r="AN29" s="10"/>
      <c r="AO29" s="10"/>
      <c r="AP29" s="10"/>
      <c r="AQ29" s="10"/>
      <c r="AR29" s="13"/>
      <c r="AS29" s="58"/>
      <c r="AT29" s="10"/>
      <c r="AU29" s="10"/>
      <c r="AV29" s="10"/>
      <c r="AW29" s="10"/>
      <c r="AX29" s="10"/>
      <c r="AY29" s="13"/>
      <c r="AZ29" s="58"/>
    </row>
    <row r="30" spans="1:52" s="39" customFormat="1" x14ac:dyDescent="0.2">
      <c r="A30" s="55">
        <v>4</v>
      </c>
      <c r="B30" s="21" t="s">
        <v>28</v>
      </c>
      <c r="C30" s="36"/>
      <c r="D30" s="37"/>
      <c r="E30" s="37"/>
      <c r="F30" s="37"/>
      <c r="G30" s="50">
        <f>SUM(D30:F30)</f>
        <v>0</v>
      </c>
      <c r="H30" s="12"/>
      <c r="I30" s="37"/>
      <c r="J30" s="37"/>
      <c r="K30" s="37"/>
      <c r="L30" s="50">
        <f>SUM(I30:K30)</f>
        <v>0</v>
      </c>
      <c r="M30" s="38"/>
      <c r="N30" s="37"/>
      <c r="O30" s="37"/>
      <c r="P30" s="37"/>
      <c r="Q30" s="50">
        <f>SUM(N30:P30)</f>
        <v>0</v>
      </c>
      <c r="R30" s="38"/>
      <c r="S30" s="37"/>
      <c r="T30" s="37"/>
      <c r="U30" s="37"/>
      <c r="V30" s="50">
        <f>SUM(S30:U30)</f>
        <v>0</v>
      </c>
      <c r="W30" s="38"/>
      <c r="X30" s="59">
        <f>SUM(G30+L30+Q30+V30)</f>
        <v>0</v>
      </c>
      <c r="Y30" s="38"/>
      <c r="Z30" s="37"/>
      <c r="AA30" s="37"/>
      <c r="AB30" s="37"/>
      <c r="AC30" s="37"/>
      <c r="AD30" s="38"/>
      <c r="AE30" s="59">
        <f>SUM(Z30:AC30)</f>
        <v>0</v>
      </c>
      <c r="AF30" s="38"/>
      <c r="AG30" s="37"/>
      <c r="AH30" s="37"/>
      <c r="AI30" s="37"/>
      <c r="AJ30" s="37"/>
      <c r="AK30" s="38"/>
      <c r="AL30" s="59">
        <f>SUM(AG30:AJ30)</f>
        <v>0</v>
      </c>
      <c r="AM30" s="38"/>
      <c r="AN30" s="37"/>
      <c r="AO30" s="37"/>
      <c r="AP30" s="37"/>
      <c r="AQ30" s="37"/>
      <c r="AR30" s="38"/>
      <c r="AS30" s="59">
        <f>SUM(AN30:AQ30)</f>
        <v>0</v>
      </c>
      <c r="AT30" s="38"/>
      <c r="AU30" s="37"/>
      <c r="AV30" s="37"/>
      <c r="AW30" s="37"/>
      <c r="AX30" s="37"/>
      <c r="AY30" s="38"/>
      <c r="AZ30" s="59">
        <f>SUM(AU30:AX30)</f>
        <v>0</v>
      </c>
    </row>
    <row r="31" spans="1:52" s="39" customFormat="1" ht="9.9499999999999993" customHeight="1" x14ac:dyDescent="0.2">
      <c r="A31" s="35"/>
      <c r="B31" s="21"/>
      <c r="C31" s="36"/>
      <c r="D31" s="38"/>
      <c r="E31" s="38"/>
      <c r="F31" s="38"/>
      <c r="G31" s="52"/>
      <c r="H31" s="38"/>
      <c r="I31" s="38"/>
      <c r="J31" s="38"/>
      <c r="K31" s="38"/>
      <c r="L31" s="52"/>
      <c r="M31" s="38"/>
      <c r="N31" s="38"/>
      <c r="O31" s="38"/>
      <c r="P31" s="38"/>
      <c r="Q31" s="52"/>
      <c r="R31" s="38"/>
      <c r="S31" s="38"/>
      <c r="T31" s="38"/>
      <c r="U31" s="38"/>
      <c r="V31" s="52"/>
      <c r="W31" s="38"/>
      <c r="X31" s="60"/>
      <c r="Y31" s="38"/>
      <c r="Z31" s="38"/>
      <c r="AA31" s="38"/>
      <c r="AB31" s="38"/>
      <c r="AC31" s="38"/>
      <c r="AD31" s="38"/>
      <c r="AE31" s="60"/>
      <c r="AF31" s="38"/>
      <c r="AG31" s="38"/>
      <c r="AH31" s="38"/>
      <c r="AI31" s="38"/>
      <c r="AJ31" s="38"/>
      <c r="AK31" s="38"/>
      <c r="AL31" s="60"/>
      <c r="AM31" s="38"/>
      <c r="AN31" s="38"/>
      <c r="AO31" s="38"/>
      <c r="AP31" s="38"/>
      <c r="AQ31" s="38"/>
      <c r="AR31" s="38"/>
      <c r="AS31" s="60"/>
      <c r="AT31" s="38"/>
      <c r="AU31" s="38"/>
      <c r="AV31" s="38"/>
      <c r="AW31" s="38"/>
      <c r="AX31" s="38"/>
      <c r="AY31" s="38"/>
      <c r="AZ31" s="60"/>
    </row>
    <row r="32" spans="1:52" s="39" customFormat="1" x14ac:dyDescent="0.2">
      <c r="A32" s="55">
        <v>5</v>
      </c>
      <c r="B32" s="21" t="s">
        <v>29</v>
      </c>
      <c r="C32" s="36"/>
      <c r="D32" s="37"/>
      <c r="E32" s="37"/>
      <c r="F32" s="37"/>
      <c r="G32" s="50">
        <f>SUM(D32:F32)</f>
        <v>0</v>
      </c>
      <c r="H32" s="12"/>
      <c r="I32" s="37"/>
      <c r="J32" s="37"/>
      <c r="K32" s="37"/>
      <c r="L32" s="50">
        <f>SUM(I32:K32)</f>
        <v>0</v>
      </c>
      <c r="M32" s="38"/>
      <c r="N32" s="37"/>
      <c r="O32" s="37"/>
      <c r="P32" s="37"/>
      <c r="Q32" s="50">
        <f>SUM(N32:P32)</f>
        <v>0</v>
      </c>
      <c r="R32" s="38"/>
      <c r="S32" s="37"/>
      <c r="T32" s="37"/>
      <c r="U32" s="37"/>
      <c r="V32" s="50">
        <f>SUM(S32:U32)</f>
        <v>0</v>
      </c>
      <c r="W32" s="38"/>
      <c r="X32" s="59">
        <f>SUM(G32+L32+Q32+V32)</f>
        <v>0</v>
      </c>
      <c r="Y32" s="38"/>
      <c r="Z32" s="37"/>
      <c r="AA32" s="37"/>
      <c r="AB32" s="37"/>
      <c r="AC32" s="37"/>
      <c r="AD32" s="38"/>
      <c r="AE32" s="59">
        <f>SUM(Z32:AC32)</f>
        <v>0</v>
      </c>
      <c r="AF32" s="38"/>
      <c r="AG32" s="37"/>
      <c r="AH32" s="37"/>
      <c r="AI32" s="37"/>
      <c r="AJ32" s="37"/>
      <c r="AK32" s="38"/>
      <c r="AL32" s="59">
        <f>SUM(AG32:AJ32)</f>
        <v>0</v>
      </c>
      <c r="AM32" s="38"/>
      <c r="AN32" s="37"/>
      <c r="AO32" s="37"/>
      <c r="AP32" s="37"/>
      <c r="AQ32" s="37"/>
      <c r="AR32" s="38"/>
      <c r="AS32" s="59">
        <f>SUM(AN32:AQ32)</f>
        <v>0</v>
      </c>
      <c r="AT32" s="38"/>
      <c r="AU32" s="37"/>
      <c r="AV32" s="37"/>
      <c r="AW32" s="37"/>
      <c r="AX32" s="37"/>
      <c r="AY32" s="38"/>
      <c r="AZ32" s="59">
        <f>SUM(AU32:AX32)</f>
        <v>0</v>
      </c>
    </row>
    <row r="33" spans="1:52" ht="9.9499999999999993" customHeight="1" x14ac:dyDescent="0.2">
      <c r="A33" s="30"/>
      <c r="D33" s="10"/>
      <c r="E33" s="10"/>
      <c r="F33" s="10"/>
      <c r="G33" s="51"/>
      <c r="H33" s="12"/>
      <c r="I33" s="10"/>
      <c r="J33" s="10"/>
      <c r="K33" s="10"/>
      <c r="L33" s="51"/>
      <c r="M33" s="13"/>
      <c r="N33" s="10"/>
      <c r="O33" s="9"/>
      <c r="P33" s="10"/>
      <c r="Q33" s="51"/>
      <c r="R33" s="13"/>
      <c r="S33" s="9"/>
      <c r="T33" s="10"/>
      <c r="U33" s="10"/>
      <c r="V33" s="51"/>
      <c r="W33" s="13"/>
      <c r="X33" s="58"/>
      <c r="Y33" s="14"/>
      <c r="Z33" s="10"/>
      <c r="AA33" s="10"/>
      <c r="AB33" s="10"/>
      <c r="AC33" s="10"/>
      <c r="AD33" s="13"/>
      <c r="AE33" s="58"/>
      <c r="AF33" s="10"/>
      <c r="AG33" s="10"/>
      <c r="AH33" s="10"/>
      <c r="AI33" s="10"/>
      <c r="AJ33" s="10"/>
      <c r="AK33" s="13"/>
      <c r="AL33" s="58"/>
      <c r="AM33" s="10"/>
      <c r="AN33" s="10"/>
      <c r="AO33" s="10"/>
      <c r="AP33" s="10"/>
      <c r="AQ33" s="10"/>
      <c r="AR33" s="13"/>
      <c r="AS33" s="58"/>
      <c r="AT33" s="10"/>
      <c r="AU33" s="10"/>
      <c r="AV33" s="10"/>
      <c r="AW33" s="10"/>
      <c r="AX33" s="10"/>
      <c r="AY33" s="13"/>
      <c r="AZ33" s="58"/>
    </row>
    <row r="34" spans="1:52" x14ac:dyDescent="0.2">
      <c r="A34" s="55">
        <v>6</v>
      </c>
      <c r="B34" s="1" t="s">
        <v>30</v>
      </c>
      <c r="D34" s="31">
        <f>SUM(D35:D45)</f>
        <v>0</v>
      </c>
      <c r="E34" s="31">
        <f>SUM(E35:E45)</f>
        <v>0</v>
      </c>
      <c r="F34" s="31">
        <f>SUM(F35:F45)</f>
        <v>0</v>
      </c>
      <c r="G34" s="50">
        <f>SUM(G35:G45)</f>
        <v>0</v>
      </c>
      <c r="H34" s="12"/>
      <c r="I34" s="31">
        <f>SUM(I35:I45)</f>
        <v>0</v>
      </c>
      <c r="J34" s="31">
        <f>SUM(J35:J45)</f>
        <v>0</v>
      </c>
      <c r="K34" s="31">
        <f>SUM(K35:K45)</f>
        <v>0</v>
      </c>
      <c r="L34" s="50">
        <f>SUM(L35:L45)</f>
        <v>0</v>
      </c>
      <c r="M34" s="13"/>
      <c r="N34" s="31">
        <f>SUM(N35:N45)</f>
        <v>0</v>
      </c>
      <c r="O34" s="31">
        <f>SUM(O35:O45)</f>
        <v>0</v>
      </c>
      <c r="P34" s="31">
        <f>SUM(P35:P45)</f>
        <v>0</v>
      </c>
      <c r="Q34" s="50">
        <f>SUM(Q35:Q45)</f>
        <v>0</v>
      </c>
      <c r="R34" s="13"/>
      <c r="S34" s="31">
        <f>SUM(S35:S45)</f>
        <v>0</v>
      </c>
      <c r="T34" s="31">
        <f>SUM(T35:T45)</f>
        <v>0</v>
      </c>
      <c r="U34" s="31">
        <f>SUM(U35:U45)</f>
        <v>0</v>
      </c>
      <c r="V34" s="50">
        <f>SUM(V35:V45)</f>
        <v>0</v>
      </c>
      <c r="W34" s="13"/>
      <c r="X34" s="57">
        <f>SUM(X35:X45)</f>
        <v>0</v>
      </c>
      <c r="Y34" s="14"/>
      <c r="Z34" s="31">
        <f>SUM(Z35:Z45)</f>
        <v>0</v>
      </c>
      <c r="AA34" s="31">
        <f>SUM(AA35:AA45)</f>
        <v>0</v>
      </c>
      <c r="AB34" s="31">
        <f>SUM(AB35:AB45)</f>
        <v>0</v>
      </c>
      <c r="AC34" s="31">
        <f>SUM(AC35:AC45)</f>
        <v>0</v>
      </c>
      <c r="AD34" s="13"/>
      <c r="AE34" s="57">
        <f>SUM(AE35:AE45)</f>
        <v>0</v>
      </c>
      <c r="AF34" s="13"/>
      <c r="AG34" s="31">
        <f>SUM(AG35:AG45)</f>
        <v>0</v>
      </c>
      <c r="AH34" s="31">
        <f>SUM(AH35:AH45)</f>
        <v>0</v>
      </c>
      <c r="AI34" s="31">
        <f>SUM(AI35:AI45)</f>
        <v>0</v>
      </c>
      <c r="AJ34" s="31">
        <f>SUM(AJ35:AJ45)</f>
        <v>0</v>
      </c>
      <c r="AK34" s="13"/>
      <c r="AL34" s="57">
        <f>SUM(AL35:AL45)</f>
        <v>0</v>
      </c>
      <c r="AM34" s="13"/>
      <c r="AN34" s="31">
        <f>SUM(AN35:AN45)</f>
        <v>0</v>
      </c>
      <c r="AO34" s="31">
        <f>SUM(AO35:AO45)</f>
        <v>0</v>
      </c>
      <c r="AP34" s="31">
        <f>SUM(AP35:AP45)</f>
        <v>0</v>
      </c>
      <c r="AQ34" s="31">
        <f>SUM(AQ35:AQ45)</f>
        <v>0</v>
      </c>
      <c r="AR34" s="13"/>
      <c r="AS34" s="57">
        <f>SUM(AS35:AS45)</f>
        <v>0</v>
      </c>
      <c r="AT34" s="13"/>
      <c r="AU34" s="31">
        <f>SUM(AU35:AU45)</f>
        <v>0</v>
      </c>
      <c r="AV34" s="31">
        <f>SUM(AV35:AV45)</f>
        <v>0</v>
      </c>
      <c r="AW34" s="31">
        <f>SUM(AW35:AW45)</f>
        <v>0</v>
      </c>
      <c r="AX34" s="31">
        <f>SUM(AX35:AX45)</f>
        <v>0</v>
      </c>
      <c r="AY34" s="13"/>
      <c r="AZ34" s="57">
        <f>SUM(AZ35:AZ45)</f>
        <v>0</v>
      </c>
    </row>
    <row r="35" spans="1:52" s="7" customFormat="1" x14ac:dyDescent="0.2">
      <c r="A35" s="40"/>
      <c r="B35" s="41" t="s">
        <v>15</v>
      </c>
      <c r="C35" s="7" t="s">
        <v>31</v>
      </c>
      <c r="D35" s="9"/>
      <c r="E35" s="9"/>
      <c r="F35" s="9"/>
      <c r="G35" s="51">
        <f t="shared" ref="G35:G45" si="0">SUM(D35:F35)</f>
        <v>0</v>
      </c>
      <c r="H35" s="12"/>
      <c r="I35" s="9"/>
      <c r="J35" s="9"/>
      <c r="K35" s="9"/>
      <c r="L35" s="51">
        <f t="shared" ref="L35:L45" si="1">SUM(I35:K35)</f>
        <v>0</v>
      </c>
      <c r="M35" s="12"/>
      <c r="N35" s="9"/>
      <c r="O35" s="9"/>
      <c r="P35" s="9"/>
      <c r="Q35" s="51">
        <f t="shared" ref="Q35:Q45" si="2">SUM(N35:P35)</f>
        <v>0</v>
      </c>
      <c r="R35" s="12"/>
      <c r="S35" s="9"/>
      <c r="T35" s="9"/>
      <c r="U35" s="9"/>
      <c r="V35" s="51">
        <f t="shared" ref="V35:V45" si="3">SUM(S35:U35)</f>
        <v>0</v>
      </c>
      <c r="W35" s="12"/>
      <c r="X35" s="58">
        <f t="shared" ref="X35:X45" si="4">SUM(G35+L35+Q35+V35)</f>
        <v>0</v>
      </c>
      <c r="Y35" s="16"/>
      <c r="Z35" s="9"/>
      <c r="AA35" s="9"/>
      <c r="AB35" s="9"/>
      <c r="AC35" s="9"/>
      <c r="AD35" s="12"/>
      <c r="AE35" s="58">
        <f t="shared" ref="AE35:AE45" si="5">SUM(Z35:AC35)</f>
        <v>0</v>
      </c>
      <c r="AF35" s="9"/>
      <c r="AG35" s="9"/>
      <c r="AH35" s="9"/>
      <c r="AI35" s="9"/>
      <c r="AJ35" s="9"/>
      <c r="AK35" s="12"/>
      <c r="AL35" s="58">
        <f t="shared" ref="AL35:AL45" si="6">SUM(AG35:AJ35)</f>
        <v>0</v>
      </c>
      <c r="AM35" s="9"/>
      <c r="AN35" s="9"/>
      <c r="AO35" s="9"/>
      <c r="AP35" s="9"/>
      <c r="AQ35" s="9"/>
      <c r="AR35" s="12"/>
      <c r="AS35" s="58">
        <f t="shared" ref="AS35:AS45" si="7">SUM(AN35:AQ35)</f>
        <v>0</v>
      </c>
      <c r="AT35" s="9"/>
      <c r="AU35" s="9"/>
      <c r="AV35" s="9"/>
      <c r="AW35" s="9"/>
      <c r="AX35" s="9"/>
      <c r="AY35" s="12"/>
      <c r="AZ35" s="58">
        <f t="shared" ref="AZ35:AZ45" si="8">SUM(AU35:AX35)</f>
        <v>0</v>
      </c>
    </row>
    <row r="36" spans="1:52" s="7" customFormat="1" x14ac:dyDescent="0.2">
      <c r="A36" s="40"/>
      <c r="B36" s="41" t="s">
        <v>17</v>
      </c>
      <c r="C36" s="7" t="s">
        <v>32</v>
      </c>
      <c r="D36" s="9"/>
      <c r="E36" s="9"/>
      <c r="F36" s="9"/>
      <c r="G36" s="51">
        <f t="shared" si="0"/>
        <v>0</v>
      </c>
      <c r="H36" s="12"/>
      <c r="I36" s="9"/>
      <c r="J36" s="9"/>
      <c r="K36" s="9"/>
      <c r="L36" s="51">
        <f t="shared" si="1"/>
        <v>0</v>
      </c>
      <c r="M36" s="12"/>
      <c r="N36" s="9"/>
      <c r="O36" s="9"/>
      <c r="P36" s="9"/>
      <c r="Q36" s="51">
        <f t="shared" si="2"/>
        <v>0</v>
      </c>
      <c r="R36" s="12"/>
      <c r="S36" s="9"/>
      <c r="T36" s="9"/>
      <c r="U36" s="9"/>
      <c r="V36" s="51">
        <f t="shared" si="3"/>
        <v>0</v>
      </c>
      <c r="W36" s="12"/>
      <c r="X36" s="58">
        <f t="shared" si="4"/>
        <v>0</v>
      </c>
      <c r="Y36" s="16"/>
      <c r="Z36" s="9"/>
      <c r="AA36" s="9"/>
      <c r="AB36" s="9"/>
      <c r="AC36" s="9"/>
      <c r="AD36" s="12"/>
      <c r="AE36" s="58">
        <f t="shared" si="5"/>
        <v>0</v>
      </c>
      <c r="AF36" s="9"/>
      <c r="AG36" s="9"/>
      <c r="AH36" s="9"/>
      <c r="AI36" s="9"/>
      <c r="AJ36" s="9"/>
      <c r="AK36" s="12"/>
      <c r="AL36" s="58">
        <f t="shared" si="6"/>
        <v>0</v>
      </c>
      <c r="AM36" s="9"/>
      <c r="AN36" s="9"/>
      <c r="AO36" s="9"/>
      <c r="AP36" s="9"/>
      <c r="AQ36" s="9"/>
      <c r="AR36" s="12"/>
      <c r="AS36" s="58">
        <f t="shared" si="7"/>
        <v>0</v>
      </c>
      <c r="AT36" s="9"/>
      <c r="AU36" s="9"/>
      <c r="AV36" s="9"/>
      <c r="AW36" s="9"/>
      <c r="AX36" s="9"/>
      <c r="AY36" s="12"/>
      <c r="AZ36" s="58">
        <f t="shared" si="8"/>
        <v>0</v>
      </c>
    </row>
    <row r="37" spans="1:52" s="7" customFormat="1" x14ac:dyDescent="0.2">
      <c r="A37" s="40"/>
      <c r="B37" s="41" t="s">
        <v>22</v>
      </c>
      <c r="C37" s="7" t="s">
        <v>33</v>
      </c>
      <c r="D37" s="9"/>
      <c r="E37" s="9"/>
      <c r="F37" s="9"/>
      <c r="G37" s="51">
        <f t="shared" si="0"/>
        <v>0</v>
      </c>
      <c r="H37" s="12"/>
      <c r="I37" s="9"/>
      <c r="J37" s="9"/>
      <c r="K37" s="9"/>
      <c r="L37" s="51">
        <f t="shared" si="1"/>
        <v>0</v>
      </c>
      <c r="M37" s="12"/>
      <c r="N37" s="9"/>
      <c r="O37" s="9"/>
      <c r="P37" s="9"/>
      <c r="Q37" s="51">
        <f t="shared" si="2"/>
        <v>0</v>
      </c>
      <c r="R37" s="12"/>
      <c r="S37" s="9"/>
      <c r="T37" s="9"/>
      <c r="U37" s="9"/>
      <c r="V37" s="51">
        <f t="shared" si="3"/>
        <v>0</v>
      </c>
      <c r="W37" s="12"/>
      <c r="X37" s="58">
        <f t="shared" si="4"/>
        <v>0</v>
      </c>
      <c r="Y37" s="16"/>
      <c r="Z37" s="9"/>
      <c r="AA37" s="9"/>
      <c r="AB37" s="9"/>
      <c r="AC37" s="9"/>
      <c r="AD37" s="12"/>
      <c r="AE37" s="58">
        <f t="shared" si="5"/>
        <v>0</v>
      </c>
      <c r="AF37" s="9"/>
      <c r="AG37" s="9"/>
      <c r="AH37" s="9"/>
      <c r="AI37" s="9"/>
      <c r="AJ37" s="9"/>
      <c r="AK37" s="12"/>
      <c r="AL37" s="58">
        <f t="shared" si="6"/>
        <v>0</v>
      </c>
      <c r="AM37" s="9"/>
      <c r="AN37" s="9"/>
      <c r="AO37" s="9"/>
      <c r="AP37" s="9"/>
      <c r="AQ37" s="9"/>
      <c r="AR37" s="12"/>
      <c r="AS37" s="58">
        <f t="shared" si="7"/>
        <v>0</v>
      </c>
      <c r="AT37" s="9"/>
      <c r="AU37" s="9"/>
      <c r="AV37" s="9"/>
      <c r="AW37" s="9"/>
      <c r="AX37" s="9"/>
      <c r="AY37" s="12"/>
      <c r="AZ37" s="58">
        <f t="shared" si="8"/>
        <v>0</v>
      </c>
    </row>
    <row r="38" spans="1:52" s="7" customFormat="1" x14ac:dyDescent="0.2">
      <c r="A38" s="40"/>
      <c r="B38" s="41" t="s">
        <v>34</v>
      </c>
      <c r="C38" s="1" t="s">
        <v>35</v>
      </c>
      <c r="D38" s="9"/>
      <c r="E38" s="9"/>
      <c r="F38" s="9"/>
      <c r="G38" s="51">
        <f t="shared" si="0"/>
        <v>0</v>
      </c>
      <c r="H38" s="12"/>
      <c r="I38" s="9"/>
      <c r="J38" s="9"/>
      <c r="K38" s="9"/>
      <c r="L38" s="51">
        <f t="shared" si="1"/>
        <v>0</v>
      </c>
      <c r="M38" s="12"/>
      <c r="N38" s="9"/>
      <c r="O38" s="9"/>
      <c r="P38" s="9"/>
      <c r="Q38" s="51">
        <f t="shared" si="2"/>
        <v>0</v>
      </c>
      <c r="R38" s="12"/>
      <c r="S38" s="9"/>
      <c r="T38" s="9"/>
      <c r="U38" s="9"/>
      <c r="V38" s="51">
        <f t="shared" si="3"/>
        <v>0</v>
      </c>
      <c r="W38" s="12"/>
      <c r="X38" s="58">
        <f t="shared" si="4"/>
        <v>0</v>
      </c>
      <c r="Y38" s="16"/>
      <c r="Z38" s="9"/>
      <c r="AA38" s="9"/>
      <c r="AB38" s="9"/>
      <c r="AC38" s="9"/>
      <c r="AD38" s="12"/>
      <c r="AE38" s="58">
        <f t="shared" si="5"/>
        <v>0</v>
      </c>
      <c r="AF38" s="9"/>
      <c r="AG38" s="9"/>
      <c r="AH38" s="9"/>
      <c r="AI38" s="9"/>
      <c r="AJ38" s="9"/>
      <c r="AK38" s="12"/>
      <c r="AL38" s="58">
        <f t="shared" si="6"/>
        <v>0</v>
      </c>
      <c r="AM38" s="9"/>
      <c r="AN38" s="9"/>
      <c r="AO38" s="9"/>
      <c r="AP38" s="9"/>
      <c r="AQ38" s="9"/>
      <c r="AR38" s="12"/>
      <c r="AS38" s="58">
        <f t="shared" si="7"/>
        <v>0</v>
      </c>
      <c r="AT38" s="9"/>
      <c r="AU38" s="9"/>
      <c r="AV38" s="9"/>
      <c r="AW38" s="9"/>
      <c r="AX38" s="9"/>
      <c r="AY38" s="12"/>
      <c r="AZ38" s="58">
        <f t="shared" si="8"/>
        <v>0</v>
      </c>
    </row>
    <row r="39" spans="1:52" s="7" customFormat="1" x14ac:dyDescent="0.2">
      <c r="A39" s="40"/>
      <c r="B39" s="41" t="s">
        <v>36</v>
      </c>
      <c r="C39" s="7" t="s">
        <v>37</v>
      </c>
      <c r="D39" s="9"/>
      <c r="E39" s="9"/>
      <c r="F39" s="9"/>
      <c r="G39" s="51">
        <f t="shared" si="0"/>
        <v>0</v>
      </c>
      <c r="H39" s="12"/>
      <c r="I39" s="9"/>
      <c r="J39" s="9"/>
      <c r="K39" s="9"/>
      <c r="L39" s="51">
        <f t="shared" si="1"/>
        <v>0</v>
      </c>
      <c r="M39" s="12"/>
      <c r="N39" s="9"/>
      <c r="O39" s="9"/>
      <c r="P39" s="9"/>
      <c r="Q39" s="51">
        <f t="shared" si="2"/>
        <v>0</v>
      </c>
      <c r="R39" s="12"/>
      <c r="S39" s="9"/>
      <c r="T39" s="9"/>
      <c r="U39" s="9"/>
      <c r="V39" s="51">
        <f t="shared" si="3"/>
        <v>0</v>
      </c>
      <c r="W39" s="12"/>
      <c r="X39" s="58">
        <f t="shared" si="4"/>
        <v>0</v>
      </c>
      <c r="Y39" s="16"/>
      <c r="Z39" s="9"/>
      <c r="AA39" s="9"/>
      <c r="AB39" s="9"/>
      <c r="AC39" s="9"/>
      <c r="AD39" s="12"/>
      <c r="AE39" s="58">
        <f t="shared" si="5"/>
        <v>0</v>
      </c>
      <c r="AF39" s="9"/>
      <c r="AG39" s="9"/>
      <c r="AH39" s="9"/>
      <c r="AI39" s="9"/>
      <c r="AJ39" s="9"/>
      <c r="AK39" s="12"/>
      <c r="AL39" s="58">
        <f t="shared" si="6"/>
        <v>0</v>
      </c>
      <c r="AM39" s="9"/>
      <c r="AN39" s="9"/>
      <c r="AO39" s="9"/>
      <c r="AP39" s="9"/>
      <c r="AQ39" s="9"/>
      <c r="AR39" s="12"/>
      <c r="AS39" s="58">
        <f t="shared" si="7"/>
        <v>0</v>
      </c>
      <c r="AT39" s="9"/>
      <c r="AU39" s="9"/>
      <c r="AV39" s="9"/>
      <c r="AW39" s="9"/>
      <c r="AX39" s="9"/>
      <c r="AY39" s="12"/>
      <c r="AZ39" s="58">
        <f t="shared" si="8"/>
        <v>0</v>
      </c>
    </row>
    <row r="40" spans="1:52" s="7" customFormat="1" x14ac:dyDescent="0.2">
      <c r="A40" s="40"/>
      <c r="B40" s="41" t="s">
        <v>38</v>
      </c>
      <c r="C40" s="7" t="s">
        <v>39</v>
      </c>
      <c r="D40" s="9"/>
      <c r="E40" s="9"/>
      <c r="F40" s="9"/>
      <c r="G40" s="51">
        <f t="shared" si="0"/>
        <v>0</v>
      </c>
      <c r="H40" s="12"/>
      <c r="I40" s="9"/>
      <c r="J40" s="9"/>
      <c r="K40" s="9"/>
      <c r="L40" s="51">
        <f t="shared" si="1"/>
        <v>0</v>
      </c>
      <c r="M40" s="12"/>
      <c r="N40" s="9"/>
      <c r="O40" s="9"/>
      <c r="P40" s="9"/>
      <c r="Q40" s="51">
        <f t="shared" si="2"/>
        <v>0</v>
      </c>
      <c r="R40" s="12"/>
      <c r="S40" s="9"/>
      <c r="T40" s="9"/>
      <c r="U40" s="9"/>
      <c r="V40" s="51">
        <f t="shared" si="3"/>
        <v>0</v>
      </c>
      <c r="W40" s="12"/>
      <c r="X40" s="58">
        <f t="shared" si="4"/>
        <v>0</v>
      </c>
      <c r="Y40" s="16"/>
      <c r="Z40" s="9"/>
      <c r="AA40" s="9"/>
      <c r="AB40" s="9"/>
      <c r="AC40" s="9"/>
      <c r="AD40" s="12"/>
      <c r="AE40" s="58">
        <f t="shared" si="5"/>
        <v>0</v>
      </c>
      <c r="AF40" s="9"/>
      <c r="AG40" s="9"/>
      <c r="AH40" s="9"/>
      <c r="AI40" s="9"/>
      <c r="AJ40" s="9"/>
      <c r="AK40" s="12"/>
      <c r="AL40" s="58">
        <f t="shared" si="6"/>
        <v>0</v>
      </c>
      <c r="AM40" s="9"/>
      <c r="AN40" s="9"/>
      <c r="AO40" s="9"/>
      <c r="AP40" s="9"/>
      <c r="AQ40" s="9"/>
      <c r="AR40" s="12"/>
      <c r="AS40" s="58">
        <f t="shared" si="7"/>
        <v>0</v>
      </c>
      <c r="AT40" s="9"/>
      <c r="AU40" s="9"/>
      <c r="AV40" s="9"/>
      <c r="AW40" s="9"/>
      <c r="AX40" s="9"/>
      <c r="AY40" s="12"/>
      <c r="AZ40" s="58">
        <f t="shared" si="8"/>
        <v>0</v>
      </c>
    </row>
    <row r="41" spans="1:52" s="7" customFormat="1" x14ac:dyDescent="0.2">
      <c r="A41" s="40"/>
      <c r="B41" s="41" t="s">
        <v>40</v>
      </c>
      <c r="C41" s="7" t="s">
        <v>41</v>
      </c>
      <c r="D41" s="9"/>
      <c r="E41" s="9"/>
      <c r="F41" s="9"/>
      <c r="G41" s="51">
        <f t="shared" si="0"/>
        <v>0</v>
      </c>
      <c r="H41" s="12"/>
      <c r="I41" s="9"/>
      <c r="J41" s="9"/>
      <c r="K41" s="9"/>
      <c r="L41" s="51">
        <f t="shared" si="1"/>
        <v>0</v>
      </c>
      <c r="M41" s="12"/>
      <c r="N41" s="9"/>
      <c r="O41" s="9"/>
      <c r="P41" s="9"/>
      <c r="Q41" s="51">
        <f t="shared" si="2"/>
        <v>0</v>
      </c>
      <c r="R41" s="12"/>
      <c r="S41" s="9"/>
      <c r="T41" s="9"/>
      <c r="U41" s="9"/>
      <c r="V41" s="51">
        <f t="shared" si="3"/>
        <v>0</v>
      </c>
      <c r="W41" s="12"/>
      <c r="X41" s="58">
        <f t="shared" si="4"/>
        <v>0</v>
      </c>
      <c r="Y41" s="16"/>
      <c r="Z41" s="9"/>
      <c r="AA41" s="9"/>
      <c r="AB41" s="9"/>
      <c r="AC41" s="9"/>
      <c r="AD41" s="12"/>
      <c r="AE41" s="58">
        <f t="shared" si="5"/>
        <v>0</v>
      </c>
      <c r="AF41" s="9"/>
      <c r="AG41" s="9"/>
      <c r="AH41" s="9"/>
      <c r="AI41" s="9"/>
      <c r="AJ41" s="9"/>
      <c r="AK41" s="12"/>
      <c r="AL41" s="58">
        <f t="shared" si="6"/>
        <v>0</v>
      </c>
      <c r="AM41" s="9"/>
      <c r="AN41" s="9"/>
      <c r="AO41" s="9"/>
      <c r="AP41" s="9"/>
      <c r="AQ41" s="9"/>
      <c r="AR41" s="12"/>
      <c r="AS41" s="58">
        <f t="shared" si="7"/>
        <v>0</v>
      </c>
      <c r="AT41" s="9"/>
      <c r="AU41" s="9"/>
      <c r="AV41" s="9"/>
      <c r="AW41" s="9"/>
      <c r="AX41" s="9"/>
      <c r="AY41" s="12"/>
      <c r="AZ41" s="58">
        <f t="shared" si="8"/>
        <v>0</v>
      </c>
    </row>
    <row r="42" spans="1:52" s="7" customFormat="1" x14ac:dyDescent="0.2">
      <c r="A42" s="40"/>
      <c r="B42" s="41" t="s">
        <v>42</v>
      </c>
      <c r="C42" s="7" t="s">
        <v>43</v>
      </c>
      <c r="D42" s="9"/>
      <c r="E42" s="9"/>
      <c r="F42" s="9"/>
      <c r="G42" s="51">
        <f t="shared" si="0"/>
        <v>0</v>
      </c>
      <c r="H42" s="12"/>
      <c r="I42" s="9"/>
      <c r="J42" s="9"/>
      <c r="K42" s="9"/>
      <c r="L42" s="51">
        <f t="shared" si="1"/>
        <v>0</v>
      </c>
      <c r="M42" s="12"/>
      <c r="N42" s="9"/>
      <c r="O42" s="9"/>
      <c r="P42" s="9"/>
      <c r="Q42" s="51">
        <f t="shared" si="2"/>
        <v>0</v>
      </c>
      <c r="R42" s="12"/>
      <c r="S42" s="9"/>
      <c r="T42" s="9"/>
      <c r="U42" s="9"/>
      <c r="V42" s="51">
        <f t="shared" si="3"/>
        <v>0</v>
      </c>
      <c r="W42" s="12"/>
      <c r="X42" s="58">
        <f t="shared" si="4"/>
        <v>0</v>
      </c>
      <c r="Y42" s="16"/>
      <c r="Z42" s="9"/>
      <c r="AA42" s="9"/>
      <c r="AB42" s="9"/>
      <c r="AC42" s="9"/>
      <c r="AD42" s="12"/>
      <c r="AE42" s="58">
        <f t="shared" si="5"/>
        <v>0</v>
      </c>
      <c r="AF42" s="9"/>
      <c r="AG42" s="9"/>
      <c r="AH42" s="9"/>
      <c r="AI42" s="9"/>
      <c r="AJ42" s="9"/>
      <c r="AK42" s="12"/>
      <c r="AL42" s="58">
        <f t="shared" si="6"/>
        <v>0</v>
      </c>
      <c r="AM42" s="9"/>
      <c r="AN42" s="9"/>
      <c r="AO42" s="9"/>
      <c r="AP42" s="9"/>
      <c r="AQ42" s="9"/>
      <c r="AR42" s="12"/>
      <c r="AS42" s="58">
        <f t="shared" si="7"/>
        <v>0</v>
      </c>
      <c r="AT42" s="9"/>
      <c r="AU42" s="9"/>
      <c r="AV42" s="9"/>
      <c r="AW42" s="9"/>
      <c r="AX42" s="9"/>
      <c r="AY42" s="12"/>
      <c r="AZ42" s="58">
        <f t="shared" si="8"/>
        <v>0</v>
      </c>
    </row>
    <row r="43" spans="1:52" s="7" customFormat="1" x14ac:dyDescent="0.2">
      <c r="A43" s="40"/>
      <c r="B43" s="41" t="s">
        <v>44</v>
      </c>
      <c r="C43" s="7" t="s">
        <v>45</v>
      </c>
      <c r="D43" s="9"/>
      <c r="E43" s="9"/>
      <c r="F43" s="9"/>
      <c r="G43" s="51">
        <f t="shared" si="0"/>
        <v>0</v>
      </c>
      <c r="H43" s="12"/>
      <c r="I43" s="9"/>
      <c r="J43" s="9"/>
      <c r="K43" s="9"/>
      <c r="L43" s="51">
        <f t="shared" si="1"/>
        <v>0</v>
      </c>
      <c r="M43" s="12"/>
      <c r="N43" s="9"/>
      <c r="O43" s="9"/>
      <c r="P43" s="9"/>
      <c r="Q43" s="51">
        <f t="shared" si="2"/>
        <v>0</v>
      </c>
      <c r="R43" s="12"/>
      <c r="S43" s="9"/>
      <c r="T43" s="9"/>
      <c r="U43" s="9"/>
      <c r="V43" s="51">
        <f t="shared" si="3"/>
        <v>0</v>
      </c>
      <c r="W43" s="12"/>
      <c r="X43" s="58">
        <f t="shared" si="4"/>
        <v>0</v>
      </c>
      <c r="Y43" s="16"/>
      <c r="Z43" s="9"/>
      <c r="AA43" s="9"/>
      <c r="AB43" s="9"/>
      <c r="AC43" s="9"/>
      <c r="AD43" s="12"/>
      <c r="AE43" s="58">
        <f t="shared" si="5"/>
        <v>0</v>
      </c>
      <c r="AF43" s="9"/>
      <c r="AG43" s="9"/>
      <c r="AH43" s="9"/>
      <c r="AI43" s="9"/>
      <c r="AJ43" s="9"/>
      <c r="AK43" s="12"/>
      <c r="AL43" s="58">
        <f t="shared" si="6"/>
        <v>0</v>
      </c>
      <c r="AM43" s="9"/>
      <c r="AN43" s="9"/>
      <c r="AO43" s="9"/>
      <c r="AP43" s="9"/>
      <c r="AQ43" s="9"/>
      <c r="AR43" s="12"/>
      <c r="AS43" s="58">
        <f t="shared" si="7"/>
        <v>0</v>
      </c>
      <c r="AT43" s="9"/>
      <c r="AU43" s="9"/>
      <c r="AV43" s="9"/>
      <c r="AW43" s="9"/>
      <c r="AX43" s="9"/>
      <c r="AY43" s="12"/>
      <c r="AZ43" s="58">
        <f t="shared" si="8"/>
        <v>0</v>
      </c>
    </row>
    <row r="44" spans="1:52" ht="12" customHeight="1" x14ac:dyDescent="0.2">
      <c r="A44" s="30"/>
      <c r="B44" s="41" t="s">
        <v>46</v>
      </c>
      <c r="C44" s="1" t="s">
        <v>47</v>
      </c>
      <c r="D44" s="10"/>
      <c r="E44" s="10"/>
      <c r="F44" s="10"/>
      <c r="G44" s="51">
        <f t="shared" si="0"/>
        <v>0</v>
      </c>
      <c r="H44" s="12"/>
      <c r="I44" s="10"/>
      <c r="J44" s="10"/>
      <c r="K44" s="10"/>
      <c r="L44" s="51">
        <f t="shared" si="1"/>
        <v>0</v>
      </c>
      <c r="M44" s="13"/>
      <c r="N44" s="10"/>
      <c r="O44" s="9"/>
      <c r="P44" s="10"/>
      <c r="Q44" s="51">
        <f t="shared" si="2"/>
        <v>0</v>
      </c>
      <c r="R44" s="13"/>
      <c r="S44" s="10"/>
      <c r="T44" s="10"/>
      <c r="U44" s="10"/>
      <c r="V44" s="51">
        <f t="shared" si="3"/>
        <v>0</v>
      </c>
      <c r="W44" s="13"/>
      <c r="X44" s="58">
        <f t="shared" si="4"/>
        <v>0</v>
      </c>
      <c r="Y44" s="14"/>
      <c r="Z44" s="10"/>
      <c r="AA44" s="10"/>
      <c r="AB44" s="10"/>
      <c r="AC44" s="10"/>
      <c r="AD44" s="13"/>
      <c r="AE44" s="58">
        <f t="shared" si="5"/>
        <v>0</v>
      </c>
      <c r="AF44" s="10"/>
      <c r="AG44" s="10"/>
      <c r="AH44" s="10"/>
      <c r="AI44" s="10"/>
      <c r="AJ44" s="10"/>
      <c r="AK44" s="13"/>
      <c r="AL44" s="58">
        <f t="shared" si="6"/>
        <v>0</v>
      </c>
      <c r="AM44" s="10"/>
      <c r="AN44" s="10"/>
      <c r="AO44" s="10"/>
      <c r="AP44" s="10"/>
      <c r="AQ44" s="10"/>
      <c r="AR44" s="13"/>
      <c r="AS44" s="58">
        <f t="shared" si="7"/>
        <v>0</v>
      </c>
      <c r="AT44" s="10"/>
      <c r="AU44" s="10"/>
      <c r="AV44" s="10"/>
      <c r="AW44" s="10"/>
      <c r="AX44" s="10"/>
      <c r="AY44" s="13"/>
      <c r="AZ44" s="58">
        <f t="shared" si="8"/>
        <v>0</v>
      </c>
    </row>
    <row r="45" spans="1:52" x14ac:dyDescent="0.2">
      <c r="A45" s="30"/>
      <c r="B45" s="41" t="s">
        <v>48</v>
      </c>
      <c r="C45" s="1" t="s">
        <v>49</v>
      </c>
      <c r="D45" s="10"/>
      <c r="E45" s="10"/>
      <c r="F45" s="10"/>
      <c r="G45" s="51">
        <f t="shared" si="0"/>
        <v>0</v>
      </c>
      <c r="H45" s="12"/>
      <c r="I45" s="10"/>
      <c r="J45" s="10"/>
      <c r="K45" s="10"/>
      <c r="L45" s="51">
        <f t="shared" si="1"/>
        <v>0</v>
      </c>
      <c r="M45" s="13"/>
      <c r="N45" s="10"/>
      <c r="O45" s="9"/>
      <c r="P45" s="10"/>
      <c r="Q45" s="51">
        <f t="shared" si="2"/>
        <v>0</v>
      </c>
      <c r="R45" s="13"/>
      <c r="S45" s="10"/>
      <c r="T45" s="10"/>
      <c r="U45" s="10"/>
      <c r="V45" s="51">
        <f t="shared" si="3"/>
        <v>0</v>
      </c>
      <c r="W45" s="13"/>
      <c r="X45" s="58">
        <f t="shared" si="4"/>
        <v>0</v>
      </c>
      <c r="Y45" s="14"/>
      <c r="Z45" s="10"/>
      <c r="AA45" s="10"/>
      <c r="AB45" s="10"/>
      <c r="AC45" s="10"/>
      <c r="AD45" s="13"/>
      <c r="AE45" s="58">
        <f t="shared" si="5"/>
        <v>0</v>
      </c>
      <c r="AF45" s="10"/>
      <c r="AG45" s="10"/>
      <c r="AH45" s="10"/>
      <c r="AI45" s="10"/>
      <c r="AJ45" s="10"/>
      <c r="AK45" s="13"/>
      <c r="AL45" s="58">
        <f t="shared" si="6"/>
        <v>0</v>
      </c>
      <c r="AM45" s="10"/>
      <c r="AN45" s="10"/>
      <c r="AO45" s="10"/>
      <c r="AP45" s="10"/>
      <c r="AQ45" s="10"/>
      <c r="AR45" s="13"/>
      <c r="AS45" s="58">
        <f t="shared" si="7"/>
        <v>0</v>
      </c>
      <c r="AT45" s="10"/>
      <c r="AU45" s="10"/>
      <c r="AV45" s="10"/>
      <c r="AW45" s="10"/>
      <c r="AX45" s="10"/>
      <c r="AY45" s="13"/>
      <c r="AZ45" s="58">
        <f t="shared" si="8"/>
        <v>0</v>
      </c>
    </row>
    <row r="46" spans="1:52" ht="9.9499999999999993" customHeight="1" x14ac:dyDescent="0.2">
      <c r="A46" s="30"/>
      <c r="D46" s="10"/>
      <c r="E46" s="10"/>
      <c r="F46" s="10"/>
      <c r="G46" s="51"/>
      <c r="H46" s="12"/>
      <c r="I46" s="10"/>
      <c r="J46" s="10"/>
      <c r="K46" s="10"/>
      <c r="L46" s="51"/>
      <c r="M46" s="13"/>
      <c r="N46" s="10"/>
      <c r="O46" s="9"/>
      <c r="P46" s="10"/>
      <c r="Q46" s="51"/>
      <c r="R46" s="13"/>
      <c r="S46" s="10"/>
      <c r="T46" s="10"/>
      <c r="U46" s="10"/>
      <c r="V46" s="51"/>
      <c r="W46" s="13"/>
      <c r="X46" s="58"/>
      <c r="Y46" s="14"/>
      <c r="Z46" s="10"/>
      <c r="AA46" s="10"/>
      <c r="AB46" s="10"/>
      <c r="AC46" s="10"/>
      <c r="AD46" s="13"/>
      <c r="AE46" s="58"/>
      <c r="AF46" s="10"/>
      <c r="AG46" s="10"/>
      <c r="AH46" s="10"/>
      <c r="AI46" s="10"/>
      <c r="AJ46" s="10"/>
      <c r="AK46" s="13"/>
      <c r="AL46" s="58"/>
      <c r="AM46" s="10"/>
      <c r="AN46" s="10"/>
      <c r="AO46" s="10"/>
      <c r="AP46" s="10"/>
      <c r="AQ46" s="10"/>
      <c r="AR46" s="13"/>
      <c r="AS46" s="58"/>
      <c r="AT46" s="10"/>
      <c r="AU46" s="10"/>
      <c r="AV46" s="10"/>
      <c r="AW46" s="10"/>
      <c r="AX46" s="10"/>
      <c r="AY46" s="13"/>
      <c r="AZ46" s="58"/>
    </row>
    <row r="47" spans="1:52" x14ac:dyDescent="0.2">
      <c r="A47" s="54">
        <v>7</v>
      </c>
      <c r="B47" s="1" t="s">
        <v>50</v>
      </c>
      <c r="D47" s="31">
        <f>SUM(D48:D52)</f>
        <v>0</v>
      </c>
      <c r="E47" s="31">
        <f>SUM(E48:E52)</f>
        <v>0</v>
      </c>
      <c r="F47" s="31">
        <f>SUM(F48:F52)</f>
        <v>0</v>
      </c>
      <c r="G47" s="50">
        <f>SUM(G48:G52)</f>
        <v>0</v>
      </c>
      <c r="H47" s="12"/>
      <c r="I47" s="31">
        <f>SUM(I48:I52)</f>
        <v>0</v>
      </c>
      <c r="J47" s="31">
        <f>SUM(J48:J52)</f>
        <v>0</v>
      </c>
      <c r="K47" s="31">
        <f>SUM(K48:K52)</f>
        <v>0</v>
      </c>
      <c r="L47" s="50">
        <f>SUM(L48:L52)</f>
        <v>0</v>
      </c>
      <c r="M47" s="13"/>
      <c r="N47" s="31">
        <f>SUM(N48:N52)</f>
        <v>0</v>
      </c>
      <c r="O47" s="31">
        <f>SUM(O48:O52)</f>
        <v>0</v>
      </c>
      <c r="P47" s="31">
        <f>SUM(P48:P52)</f>
        <v>0</v>
      </c>
      <c r="Q47" s="50">
        <f>SUM(Q48:Q52)</f>
        <v>0</v>
      </c>
      <c r="R47" s="13"/>
      <c r="S47" s="31">
        <f>SUM(S48:S52)</f>
        <v>0</v>
      </c>
      <c r="T47" s="31">
        <f>SUM(T48:T52)</f>
        <v>0</v>
      </c>
      <c r="U47" s="31">
        <f>SUM(U48:U52)</f>
        <v>0</v>
      </c>
      <c r="V47" s="50">
        <f>SUM(V48:V52)</f>
        <v>0</v>
      </c>
      <c r="W47" s="13"/>
      <c r="X47" s="57">
        <f>SUM(X48:X52)</f>
        <v>0</v>
      </c>
      <c r="Y47" s="14"/>
      <c r="Z47" s="31">
        <f>SUM(Z48:Z52)</f>
        <v>0</v>
      </c>
      <c r="AA47" s="31">
        <f>SUM(AA48:AA52)</f>
        <v>0</v>
      </c>
      <c r="AB47" s="31">
        <f>SUM(AB48:AB52)</f>
        <v>0</v>
      </c>
      <c r="AC47" s="31">
        <f>SUM(AC48:AC52)</f>
        <v>0</v>
      </c>
      <c r="AD47" s="13"/>
      <c r="AE47" s="57">
        <f>SUM(AE48:AE52)</f>
        <v>0</v>
      </c>
      <c r="AF47" s="13"/>
      <c r="AG47" s="31">
        <f>SUM(AG48:AG52)</f>
        <v>0</v>
      </c>
      <c r="AH47" s="31">
        <f>SUM(AH48:AH52)</f>
        <v>0</v>
      </c>
      <c r="AI47" s="31">
        <f>SUM(AI48:AI52)</f>
        <v>0</v>
      </c>
      <c r="AJ47" s="31">
        <f>SUM(AJ48:AJ52)</f>
        <v>0</v>
      </c>
      <c r="AK47" s="13"/>
      <c r="AL47" s="57">
        <f>SUM(AL48:AL52)</f>
        <v>0</v>
      </c>
      <c r="AM47" s="13"/>
      <c r="AN47" s="31">
        <f>SUM(AN48:AN52)</f>
        <v>0</v>
      </c>
      <c r="AO47" s="31">
        <f>SUM(AO48:AO52)</f>
        <v>0</v>
      </c>
      <c r="AP47" s="31">
        <f>SUM(AP48:AP52)</f>
        <v>0</v>
      </c>
      <c r="AQ47" s="31">
        <f>SUM(AQ48:AQ52)</f>
        <v>0</v>
      </c>
      <c r="AR47" s="13"/>
      <c r="AS47" s="57">
        <f>SUM(AS48:AS52)</f>
        <v>0</v>
      </c>
      <c r="AT47" s="13"/>
      <c r="AU47" s="31">
        <f>SUM(AU48:AU52)</f>
        <v>0</v>
      </c>
      <c r="AV47" s="31">
        <f>SUM(AV48:AV52)</f>
        <v>0</v>
      </c>
      <c r="AW47" s="31">
        <f>SUM(AW48:AW52)</f>
        <v>0</v>
      </c>
      <c r="AX47" s="31">
        <f>SUM(AX48:AX52)</f>
        <v>0</v>
      </c>
      <c r="AY47" s="13"/>
      <c r="AZ47" s="57">
        <f>SUM(AZ48:AZ52)</f>
        <v>0</v>
      </c>
    </row>
    <row r="48" spans="1:52" x14ac:dyDescent="0.2">
      <c r="A48" s="30"/>
      <c r="B48" s="33" t="s">
        <v>15</v>
      </c>
      <c r="C48" s="1" t="s">
        <v>51</v>
      </c>
      <c r="D48" s="10"/>
      <c r="E48" s="10"/>
      <c r="F48" s="10"/>
      <c r="G48" s="51">
        <f>SUM(D48:F48)</f>
        <v>0</v>
      </c>
      <c r="H48" s="12"/>
      <c r="I48" s="10"/>
      <c r="J48" s="10"/>
      <c r="K48" s="10"/>
      <c r="L48" s="51">
        <f>SUM(I48:K48)</f>
        <v>0</v>
      </c>
      <c r="M48" s="13"/>
      <c r="N48" s="10"/>
      <c r="O48" s="9"/>
      <c r="P48" s="10"/>
      <c r="Q48" s="51">
        <f>SUM(N48:P48)</f>
        <v>0</v>
      </c>
      <c r="R48" s="13"/>
      <c r="S48" s="10"/>
      <c r="T48" s="10"/>
      <c r="U48" s="10"/>
      <c r="V48" s="51">
        <f>SUM(S48:U48)</f>
        <v>0</v>
      </c>
      <c r="W48" s="13"/>
      <c r="X48" s="58">
        <f>SUM(G48+L48+Q48+V48)</f>
        <v>0</v>
      </c>
      <c r="Y48" s="14"/>
      <c r="Z48" s="10"/>
      <c r="AA48" s="10"/>
      <c r="AB48" s="10"/>
      <c r="AC48" s="10"/>
      <c r="AD48" s="13"/>
      <c r="AE48" s="58">
        <f>SUM(Z48:AC48)</f>
        <v>0</v>
      </c>
      <c r="AF48" s="10"/>
      <c r="AG48" s="10"/>
      <c r="AH48" s="10"/>
      <c r="AI48" s="10"/>
      <c r="AJ48" s="10"/>
      <c r="AK48" s="13"/>
      <c r="AL48" s="58">
        <f>SUM(AG48:AJ48)</f>
        <v>0</v>
      </c>
      <c r="AM48" s="10"/>
      <c r="AN48" s="10"/>
      <c r="AO48" s="10"/>
      <c r="AP48" s="10"/>
      <c r="AQ48" s="10"/>
      <c r="AR48" s="13"/>
      <c r="AS48" s="58">
        <f>SUM(AN48:AQ48)</f>
        <v>0</v>
      </c>
      <c r="AT48" s="10"/>
      <c r="AU48" s="10"/>
      <c r="AV48" s="10"/>
      <c r="AW48" s="10"/>
      <c r="AX48" s="10"/>
      <c r="AY48" s="13"/>
      <c r="AZ48" s="58">
        <f>SUM(AU48:AX48)</f>
        <v>0</v>
      </c>
    </row>
    <row r="49" spans="1:52" x14ac:dyDescent="0.2">
      <c r="A49" s="30"/>
      <c r="B49" s="33" t="s">
        <v>17</v>
      </c>
      <c r="C49" s="1" t="s">
        <v>52</v>
      </c>
      <c r="D49" s="10"/>
      <c r="E49" s="10"/>
      <c r="F49" s="10"/>
      <c r="G49" s="51">
        <f>SUM(D49:F49)</f>
        <v>0</v>
      </c>
      <c r="H49" s="12"/>
      <c r="I49" s="10"/>
      <c r="J49" s="10"/>
      <c r="K49" s="10"/>
      <c r="L49" s="51">
        <f>SUM(I49:K49)</f>
        <v>0</v>
      </c>
      <c r="M49" s="13"/>
      <c r="N49" s="10"/>
      <c r="O49" s="9"/>
      <c r="P49" s="10"/>
      <c r="Q49" s="51">
        <f>SUM(N49:P49)</f>
        <v>0</v>
      </c>
      <c r="R49" s="13"/>
      <c r="S49" s="10"/>
      <c r="T49" s="10"/>
      <c r="U49" s="10"/>
      <c r="V49" s="51">
        <f>SUM(S49:U49)</f>
        <v>0</v>
      </c>
      <c r="W49" s="13"/>
      <c r="X49" s="58">
        <f>SUM(G49+L49+Q49+V49)</f>
        <v>0</v>
      </c>
      <c r="Y49" s="14"/>
      <c r="Z49" s="10"/>
      <c r="AA49" s="10"/>
      <c r="AB49" s="10"/>
      <c r="AC49" s="10"/>
      <c r="AD49" s="13"/>
      <c r="AE49" s="58">
        <f>SUM(Z49:AC49)</f>
        <v>0</v>
      </c>
      <c r="AF49" s="10"/>
      <c r="AG49" s="10"/>
      <c r="AH49" s="10"/>
      <c r="AI49" s="10"/>
      <c r="AJ49" s="10"/>
      <c r="AK49" s="13"/>
      <c r="AL49" s="58">
        <f>SUM(AG49:AJ49)</f>
        <v>0</v>
      </c>
      <c r="AM49" s="10"/>
      <c r="AN49" s="10"/>
      <c r="AO49" s="10"/>
      <c r="AP49" s="10"/>
      <c r="AQ49" s="10"/>
      <c r="AR49" s="13"/>
      <c r="AS49" s="58">
        <f>SUM(AN49:AQ49)</f>
        <v>0</v>
      </c>
      <c r="AT49" s="10"/>
      <c r="AU49" s="10"/>
      <c r="AV49" s="10"/>
      <c r="AW49" s="10"/>
      <c r="AX49" s="10"/>
      <c r="AY49" s="13"/>
      <c r="AZ49" s="58">
        <f>SUM(AU49:AX49)</f>
        <v>0</v>
      </c>
    </row>
    <row r="50" spans="1:52" x14ac:dyDescent="0.2">
      <c r="A50" s="30"/>
      <c r="B50" s="33" t="s">
        <v>22</v>
      </c>
      <c r="C50" s="1" t="s">
        <v>53</v>
      </c>
      <c r="D50" s="10"/>
      <c r="E50" s="10"/>
      <c r="F50" s="10"/>
      <c r="G50" s="51">
        <f>SUM(D50:F50)</f>
        <v>0</v>
      </c>
      <c r="H50" s="12"/>
      <c r="I50" s="10"/>
      <c r="J50" s="10"/>
      <c r="K50" s="10"/>
      <c r="L50" s="51">
        <f>SUM(I50:K50)</f>
        <v>0</v>
      </c>
      <c r="M50" s="13"/>
      <c r="N50" s="10"/>
      <c r="O50" s="9"/>
      <c r="P50" s="10"/>
      <c r="Q50" s="51">
        <f>SUM(N50:P50)</f>
        <v>0</v>
      </c>
      <c r="R50" s="13"/>
      <c r="S50" s="10"/>
      <c r="T50" s="10"/>
      <c r="U50" s="10"/>
      <c r="V50" s="51">
        <f>SUM(S50:U50)</f>
        <v>0</v>
      </c>
      <c r="W50" s="13"/>
      <c r="X50" s="58">
        <f>SUM(G50+L50+Q50+V50)</f>
        <v>0</v>
      </c>
      <c r="Y50" s="14"/>
      <c r="Z50" s="10"/>
      <c r="AA50" s="10"/>
      <c r="AB50" s="10"/>
      <c r="AC50" s="10"/>
      <c r="AD50" s="13"/>
      <c r="AE50" s="58">
        <f>SUM(Z50:AC50)</f>
        <v>0</v>
      </c>
      <c r="AF50" s="10"/>
      <c r="AG50" s="10"/>
      <c r="AH50" s="10"/>
      <c r="AI50" s="10"/>
      <c r="AJ50" s="10"/>
      <c r="AK50" s="13"/>
      <c r="AL50" s="58">
        <f>SUM(AG50:AJ50)</f>
        <v>0</v>
      </c>
      <c r="AM50" s="10"/>
      <c r="AN50" s="10"/>
      <c r="AO50" s="10"/>
      <c r="AP50" s="10"/>
      <c r="AQ50" s="10"/>
      <c r="AR50" s="13"/>
      <c r="AS50" s="58">
        <f>SUM(AN50:AQ50)</f>
        <v>0</v>
      </c>
      <c r="AT50" s="10"/>
      <c r="AU50" s="10"/>
      <c r="AV50" s="10"/>
      <c r="AW50" s="10"/>
      <c r="AX50" s="10"/>
      <c r="AY50" s="13"/>
      <c r="AZ50" s="58">
        <f>SUM(AU50:AX50)</f>
        <v>0</v>
      </c>
    </row>
    <row r="51" spans="1:52" x14ac:dyDescent="0.2">
      <c r="A51" s="30"/>
      <c r="B51" s="33" t="s">
        <v>34</v>
      </c>
      <c r="C51" s="1" t="s">
        <v>54</v>
      </c>
      <c r="D51" s="10"/>
      <c r="E51" s="10"/>
      <c r="F51" s="10"/>
      <c r="G51" s="51">
        <f>SUM(D51:F51)</f>
        <v>0</v>
      </c>
      <c r="H51" s="12"/>
      <c r="I51" s="10"/>
      <c r="J51" s="10"/>
      <c r="K51" s="10"/>
      <c r="L51" s="51">
        <f>SUM(I51:K51)</f>
        <v>0</v>
      </c>
      <c r="M51" s="13"/>
      <c r="N51" s="10"/>
      <c r="O51" s="9"/>
      <c r="P51" s="10"/>
      <c r="Q51" s="51">
        <f>SUM(N51:P51)</f>
        <v>0</v>
      </c>
      <c r="R51" s="13"/>
      <c r="S51" s="10"/>
      <c r="T51" s="10"/>
      <c r="U51" s="10"/>
      <c r="V51" s="51">
        <f>SUM(S51:U51)</f>
        <v>0</v>
      </c>
      <c r="W51" s="13"/>
      <c r="X51" s="58">
        <f>SUM(G51+L51+Q51+V51)</f>
        <v>0</v>
      </c>
      <c r="Y51" s="14"/>
      <c r="Z51" s="10"/>
      <c r="AA51" s="10"/>
      <c r="AB51" s="10"/>
      <c r="AC51" s="10"/>
      <c r="AD51" s="13"/>
      <c r="AE51" s="58">
        <f>SUM(Z51:AC51)</f>
        <v>0</v>
      </c>
      <c r="AF51" s="10"/>
      <c r="AG51" s="10"/>
      <c r="AH51" s="10"/>
      <c r="AI51" s="10"/>
      <c r="AJ51" s="10"/>
      <c r="AK51" s="13"/>
      <c r="AL51" s="58">
        <f>SUM(AG51:AJ51)</f>
        <v>0</v>
      </c>
      <c r="AM51" s="10"/>
      <c r="AN51" s="10"/>
      <c r="AO51" s="10"/>
      <c r="AP51" s="10"/>
      <c r="AQ51" s="10"/>
      <c r="AR51" s="13"/>
      <c r="AS51" s="58">
        <f>SUM(AN51:AQ51)</f>
        <v>0</v>
      </c>
      <c r="AT51" s="10"/>
      <c r="AU51" s="10"/>
      <c r="AV51" s="10"/>
      <c r="AW51" s="10"/>
      <c r="AX51" s="10"/>
      <c r="AY51" s="13"/>
      <c r="AZ51" s="58">
        <f>SUM(AU51:AX51)</f>
        <v>0</v>
      </c>
    </row>
    <row r="52" spans="1:52" x14ac:dyDescent="0.2">
      <c r="A52" s="30"/>
      <c r="B52" s="33" t="s">
        <v>36</v>
      </c>
      <c r="C52" s="1" t="s">
        <v>55</v>
      </c>
      <c r="D52" s="10"/>
      <c r="E52" s="10"/>
      <c r="F52" s="10"/>
      <c r="G52" s="51">
        <f>SUM(D52:F52)</f>
        <v>0</v>
      </c>
      <c r="H52" s="12"/>
      <c r="I52" s="10"/>
      <c r="J52" s="10"/>
      <c r="K52" s="10"/>
      <c r="L52" s="51">
        <f>SUM(I52:K52)</f>
        <v>0</v>
      </c>
      <c r="M52" s="13"/>
      <c r="N52" s="10"/>
      <c r="O52" s="10"/>
      <c r="P52" s="10"/>
      <c r="Q52" s="51">
        <f>SUM(N52:P52)</f>
        <v>0</v>
      </c>
      <c r="R52" s="13"/>
      <c r="S52" s="10"/>
      <c r="T52" s="10"/>
      <c r="U52" s="10"/>
      <c r="V52" s="51">
        <f>SUM(S52:U52)</f>
        <v>0</v>
      </c>
      <c r="W52" s="13"/>
      <c r="X52" s="58">
        <f>SUM(G52+L52+Q52+V52)</f>
        <v>0</v>
      </c>
      <c r="Y52" s="14"/>
      <c r="Z52" s="10"/>
      <c r="AA52" s="10"/>
      <c r="AB52" s="10"/>
      <c r="AC52" s="10"/>
      <c r="AD52" s="13"/>
      <c r="AE52" s="58">
        <f>SUM(Z52:AC52)</f>
        <v>0</v>
      </c>
      <c r="AF52" s="10"/>
      <c r="AG52" s="10"/>
      <c r="AH52" s="10"/>
      <c r="AI52" s="10"/>
      <c r="AJ52" s="10"/>
      <c r="AK52" s="13"/>
      <c r="AL52" s="58">
        <f>SUM(AG52:AJ52)</f>
        <v>0</v>
      </c>
      <c r="AM52" s="10"/>
      <c r="AN52" s="10"/>
      <c r="AO52" s="10"/>
      <c r="AP52" s="10"/>
      <c r="AQ52" s="10"/>
      <c r="AR52" s="13"/>
      <c r="AS52" s="58">
        <f>SUM(AN52:AQ52)</f>
        <v>0</v>
      </c>
      <c r="AT52" s="10"/>
      <c r="AU52" s="10"/>
      <c r="AV52" s="10"/>
      <c r="AW52" s="10"/>
      <c r="AX52" s="10"/>
      <c r="AY52" s="13"/>
      <c r="AZ52" s="58">
        <f>SUM(AU52:AX52)</f>
        <v>0</v>
      </c>
    </row>
    <row r="53" spans="1:52" ht="10.5" customHeight="1" x14ac:dyDescent="0.2">
      <c r="A53" s="30"/>
      <c r="D53" s="10"/>
      <c r="E53" s="10"/>
      <c r="F53" s="10"/>
      <c r="G53" s="51"/>
      <c r="H53" s="12"/>
      <c r="I53" s="10"/>
      <c r="J53" s="10"/>
      <c r="K53" s="10"/>
      <c r="L53" s="51"/>
      <c r="M53" s="13"/>
      <c r="N53" s="10"/>
      <c r="O53" s="9"/>
      <c r="P53" s="10"/>
      <c r="Q53" s="51"/>
      <c r="R53" s="13"/>
      <c r="S53" s="10"/>
      <c r="T53" s="10"/>
      <c r="U53" s="10"/>
      <c r="V53" s="51"/>
      <c r="W53" s="13"/>
      <c r="X53" s="58"/>
      <c r="Y53" s="14"/>
      <c r="Z53" s="10"/>
      <c r="AA53" s="10"/>
      <c r="AB53" s="10"/>
      <c r="AC53" s="10"/>
      <c r="AD53" s="13"/>
      <c r="AE53" s="58"/>
      <c r="AF53" s="10"/>
      <c r="AG53" s="10"/>
      <c r="AH53" s="10"/>
      <c r="AI53" s="10"/>
      <c r="AJ53" s="10"/>
      <c r="AK53" s="13"/>
      <c r="AL53" s="58"/>
      <c r="AM53" s="10"/>
      <c r="AN53" s="10"/>
      <c r="AO53" s="10"/>
      <c r="AP53" s="10"/>
      <c r="AQ53" s="10"/>
      <c r="AR53" s="13"/>
      <c r="AS53" s="58"/>
      <c r="AT53" s="10"/>
      <c r="AU53" s="10"/>
      <c r="AV53" s="10"/>
      <c r="AW53" s="10"/>
      <c r="AX53" s="10"/>
      <c r="AY53" s="13"/>
      <c r="AZ53" s="58"/>
    </row>
    <row r="54" spans="1:52" s="6" customFormat="1" ht="10.5" customHeight="1" x14ac:dyDescent="0.2">
      <c r="A54" s="70">
        <v>8</v>
      </c>
      <c r="B54" s="71" t="s">
        <v>79</v>
      </c>
      <c r="D54" s="65">
        <f>SUM(D55:D57)</f>
        <v>0</v>
      </c>
      <c r="E54" s="65">
        <f>SUM(E55:E57)</f>
        <v>0</v>
      </c>
      <c r="F54" s="65">
        <f>SUM(F55:F57)</f>
        <v>0</v>
      </c>
      <c r="G54" s="66">
        <f>SUM(G55:G57)</f>
        <v>0</v>
      </c>
      <c r="H54" s="46"/>
      <c r="I54" s="65">
        <f>SUM(I55:I57)</f>
        <v>0</v>
      </c>
      <c r="J54" s="65">
        <f>SUM(J55:J57)</f>
        <v>0</v>
      </c>
      <c r="K54" s="65">
        <f>SUM(K55:K57)</f>
        <v>0</v>
      </c>
      <c r="L54" s="66">
        <f>SUM(L55:L57)</f>
        <v>0</v>
      </c>
      <c r="M54" s="45"/>
      <c r="N54" s="65">
        <f>SUM(N55:N57)</f>
        <v>0</v>
      </c>
      <c r="O54" s="65">
        <f>SUM(O55:O57)</f>
        <v>0</v>
      </c>
      <c r="P54" s="65">
        <f>SUM(P55:P57)</f>
        <v>0</v>
      </c>
      <c r="Q54" s="66">
        <f>SUM(Q55:Q57)</f>
        <v>0</v>
      </c>
      <c r="R54" s="45"/>
      <c r="S54" s="65">
        <f>SUM(S55:S57)</f>
        <v>0</v>
      </c>
      <c r="T54" s="65">
        <f>SUM(T55:T57)</f>
        <v>0</v>
      </c>
      <c r="U54" s="65">
        <f>SUM(U55:U57)</f>
        <v>0</v>
      </c>
      <c r="V54" s="66">
        <f>SUM(V55:V57)</f>
        <v>0</v>
      </c>
      <c r="W54" s="45"/>
      <c r="X54" s="67">
        <f>SUM(X55:X57)</f>
        <v>0</v>
      </c>
      <c r="Y54" s="68"/>
      <c r="Z54" s="65">
        <f>SUM(Z55:Z57)</f>
        <v>0</v>
      </c>
      <c r="AA54" s="65">
        <f>SUM(AA55:AA57)</f>
        <v>0</v>
      </c>
      <c r="AB54" s="65">
        <f>SUM(AB55:AB57)</f>
        <v>0</v>
      </c>
      <c r="AC54" s="65">
        <f>SUM(AC55:AC57)</f>
        <v>0</v>
      </c>
      <c r="AD54" s="45"/>
      <c r="AE54" s="67">
        <f>SUM(AE55:AE57)</f>
        <v>0</v>
      </c>
      <c r="AF54" s="72"/>
      <c r="AG54" s="65">
        <f>SUM(AG55:AG57)</f>
        <v>0</v>
      </c>
      <c r="AH54" s="65">
        <f>SUM(AH55:AH57)</f>
        <v>0</v>
      </c>
      <c r="AI54" s="65">
        <f>SUM(AI55:AI57)</f>
        <v>0</v>
      </c>
      <c r="AJ54" s="65">
        <f>SUM(AJ55:AJ57)</f>
        <v>0</v>
      </c>
      <c r="AK54" s="45"/>
      <c r="AL54" s="67">
        <f>SUM(AL55:AL57)</f>
        <v>0</v>
      </c>
      <c r="AM54" s="72"/>
      <c r="AN54" s="65">
        <f>SUM(AN55:AN57)</f>
        <v>0</v>
      </c>
      <c r="AO54" s="65">
        <f>SUM(AO55:AO57)</f>
        <v>0</v>
      </c>
      <c r="AP54" s="65">
        <f>SUM(AP55:AP57)</f>
        <v>0</v>
      </c>
      <c r="AQ54" s="65">
        <f>SUM(AQ55:AQ57)</f>
        <v>0</v>
      </c>
      <c r="AR54" s="45"/>
      <c r="AS54" s="67">
        <f>SUM(AS55:AS57)</f>
        <v>0</v>
      </c>
      <c r="AT54" s="72"/>
      <c r="AU54" s="65">
        <f>SUM(AU55:AU57)</f>
        <v>0</v>
      </c>
      <c r="AV54" s="65">
        <f>SUM(AV55:AV57)</f>
        <v>0</v>
      </c>
      <c r="AW54" s="65">
        <f>SUM(AW55:AW57)</f>
        <v>0</v>
      </c>
      <c r="AX54" s="65">
        <f>SUM(AX55:AX57)</f>
        <v>0</v>
      </c>
      <c r="AY54" s="45"/>
      <c r="AZ54" s="67">
        <f>SUM(AZ55:AZ57)</f>
        <v>0</v>
      </c>
    </row>
    <row r="55" spans="1:52" ht="10.5" customHeight="1" x14ac:dyDescent="0.2">
      <c r="A55" s="30"/>
      <c r="B55" s="33" t="s">
        <v>15</v>
      </c>
      <c r="C55" s="1" t="s">
        <v>80</v>
      </c>
      <c r="D55" s="10"/>
      <c r="E55" s="10"/>
      <c r="F55" s="10"/>
      <c r="G55" s="51">
        <f>SUM(D55:F55)</f>
        <v>0</v>
      </c>
      <c r="H55" s="12"/>
      <c r="I55" s="10"/>
      <c r="J55" s="10"/>
      <c r="K55" s="10"/>
      <c r="L55" s="51">
        <f>SUM(I55:K55)</f>
        <v>0</v>
      </c>
      <c r="M55" s="13"/>
      <c r="N55" s="10"/>
      <c r="O55" s="9"/>
      <c r="P55" s="10"/>
      <c r="Q55" s="51">
        <f>SUM(N55:P55)</f>
        <v>0</v>
      </c>
      <c r="R55" s="13"/>
      <c r="S55" s="10"/>
      <c r="T55" s="10"/>
      <c r="U55" s="10"/>
      <c r="V55" s="51">
        <f>SUM(S55:U55)</f>
        <v>0</v>
      </c>
      <c r="W55" s="13"/>
      <c r="X55" s="58">
        <f>SUM(G55+L55+Q55+V55)</f>
        <v>0</v>
      </c>
      <c r="Y55" s="14"/>
      <c r="Z55" s="10"/>
      <c r="AA55" s="10"/>
      <c r="AB55" s="10"/>
      <c r="AC55" s="10"/>
      <c r="AD55" s="13"/>
      <c r="AE55" s="58">
        <f>SUM(Z55:AC55)</f>
        <v>0</v>
      </c>
      <c r="AF55" s="10"/>
      <c r="AG55" s="10"/>
      <c r="AH55" s="10"/>
      <c r="AI55" s="10"/>
      <c r="AJ55" s="10"/>
      <c r="AK55" s="13"/>
      <c r="AL55" s="58">
        <f>SUM(AG55:AJ55)</f>
        <v>0</v>
      </c>
      <c r="AM55" s="10"/>
      <c r="AN55" s="10"/>
      <c r="AO55" s="10"/>
      <c r="AP55" s="10"/>
      <c r="AQ55" s="10"/>
      <c r="AR55" s="13"/>
      <c r="AS55" s="58">
        <f>SUM(AN55:AQ55)</f>
        <v>0</v>
      </c>
      <c r="AT55" s="10"/>
      <c r="AU55" s="10"/>
      <c r="AV55" s="10"/>
      <c r="AW55" s="10"/>
      <c r="AX55" s="10"/>
      <c r="AY55" s="13"/>
      <c r="AZ55" s="58">
        <f>SUM(AU55:AX55)</f>
        <v>0</v>
      </c>
    </row>
    <row r="56" spans="1:52" ht="10.5" customHeight="1" x14ac:dyDescent="0.2">
      <c r="A56" s="30"/>
      <c r="B56" s="33" t="s">
        <v>17</v>
      </c>
      <c r="C56" s="1" t="s">
        <v>81</v>
      </c>
      <c r="D56" s="10"/>
      <c r="E56" s="10"/>
      <c r="F56" s="10"/>
      <c r="G56" s="51">
        <f>SUM(D56:F56)</f>
        <v>0</v>
      </c>
      <c r="H56" s="12"/>
      <c r="I56" s="10"/>
      <c r="J56" s="10"/>
      <c r="K56" s="10"/>
      <c r="L56" s="51">
        <f>SUM(I56:K56)</f>
        <v>0</v>
      </c>
      <c r="M56" s="13"/>
      <c r="N56" s="10"/>
      <c r="O56" s="9"/>
      <c r="P56" s="10"/>
      <c r="Q56" s="51">
        <f>SUM(N56:P56)</f>
        <v>0</v>
      </c>
      <c r="R56" s="13"/>
      <c r="S56" s="10"/>
      <c r="T56" s="10"/>
      <c r="U56" s="10"/>
      <c r="V56" s="51">
        <f>SUM(S56:U56)</f>
        <v>0</v>
      </c>
      <c r="W56" s="13"/>
      <c r="X56" s="58">
        <f>SUM(G56+L56+Q56+V56)</f>
        <v>0</v>
      </c>
      <c r="Y56" s="14"/>
      <c r="Z56" s="10"/>
      <c r="AA56" s="10"/>
      <c r="AB56" s="10"/>
      <c r="AC56" s="10"/>
      <c r="AD56" s="13"/>
      <c r="AE56" s="58">
        <f>SUM(Z56:AC56)</f>
        <v>0</v>
      </c>
      <c r="AF56" s="10"/>
      <c r="AG56" s="10"/>
      <c r="AH56" s="10"/>
      <c r="AI56" s="10"/>
      <c r="AJ56" s="10"/>
      <c r="AK56" s="13"/>
      <c r="AL56" s="58">
        <f>SUM(AG56:AJ56)</f>
        <v>0</v>
      </c>
      <c r="AM56" s="10"/>
      <c r="AN56" s="10"/>
      <c r="AO56" s="10"/>
      <c r="AP56" s="10"/>
      <c r="AQ56" s="10"/>
      <c r="AR56" s="13"/>
      <c r="AS56" s="58">
        <f>SUM(AN56:AQ56)</f>
        <v>0</v>
      </c>
      <c r="AT56" s="10"/>
      <c r="AU56" s="10"/>
      <c r="AV56" s="10"/>
      <c r="AW56" s="10"/>
      <c r="AX56" s="10"/>
      <c r="AY56" s="13"/>
      <c r="AZ56" s="58">
        <f>SUM(AU56:AX56)</f>
        <v>0</v>
      </c>
    </row>
    <row r="57" spans="1:52" ht="10.5" customHeight="1" x14ac:dyDescent="0.2">
      <c r="A57" s="30"/>
      <c r="B57" s="33" t="s">
        <v>22</v>
      </c>
      <c r="C57" s="1" t="s">
        <v>82</v>
      </c>
      <c r="D57" s="10"/>
      <c r="E57" s="10"/>
      <c r="F57" s="10"/>
      <c r="G57" s="51">
        <f>SUM(D57:F57)</f>
        <v>0</v>
      </c>
      <c r="H57" s="12"/>
      <c r="I57" s="10"/>
      <c r="J57" s="10"/>
      <c r="K57" s="10"/>
      <c r="L57" s="51">
        <f>SUM(I57:K57)</f>
        <v>0</v>
      </c>
      <c r="M57" s="13"/>
      <c r="N57" s="10"/>
      <c r="O57" s="9"/>
      <c r="P57" s="10"/>
      <c r="Q57" s="51">
        <f>SUM(N57:P57)</f>
        <v>0</v>
      </c>
      <c r="R57" s="13"/>
      <c r="S57" s="10"/>
      <c r="T57" s="10"/>
      <c r="U57" s="10"/>
      <c r="V57" s="51">
        <f>SUM(S57:U57)</f>
        <v>0</v>
      </c>
      <c r="W57" s="13"/>
      <c r="X57" s="58">
        <f>SUM(G57+L57+Q57+V57)</f>
        <v>0</v>
      </c>
      <c r="Y57" s="14"/>
      <c r="Z57" s="10"/>
      <c r="AA57" s="10"/>
      <c r="AB57" s="10"/>
      <c r="AC57" s="10"/>
      <c r="AD57" s="13"/>
      <c r="AE57" s="58">
        <f>SUM(Z57:AC57)</f>
        <v>0</v>
      </c>
      <c r="AF57" s="10"/>
      <c r="AG57" s="10"/>
      <c r="AH57" s="10"/>
      <c r="AI57" s="10"/>
      <c r="AJ57" s="10"/>
      <c r="AK57" s="13"/>
      <c r="AL57" s="58">
        <f>SUM(AG57:AJ57)</f>
        <v>0</v>
      </c>
      <c r="AM57" s="10"/>
      <c r="AN57" s="10"/>
      <c r="AO57" s="10"/>
      <c r="AP57" s="10"/>
      <c r="AQ57" s="10"/>
      <c r="AR57" s="13"/>
      <c r="AS57" s="58">
        <f>SUM(AN57:AQ57)</f>
        <v>0</v>
      </c>
      <c r="AT57" s="10"/>
      <c r="AU57" s="10"/>
      <c r="AV57" s="10"/>
      <c r="AW57" s="10"/>
      <c r="AX57" s="10"/>
      <c r="AY57" s="13"/>
      <c r="AZ57" s="58">
        <f>SUM(AU57:AX57)</f>
        <v>0</v>
      </c>
    </row>
    <row r="58" spans="1:52" ht="6" customHeight="1" x14ac:dyDescent="0.2">
      <c r="A58" s="30"/>
      <c r="D58" s="10"/>
      <c r="E58" s="10"/>
      <c r="F58" s="10"/>
      <c r="G58" s="51"/>
      <c r="H58" s="12"/>
      <c r="I58" s="10"/>
      <c r="J58" s="10"/>
      <c r="K58" s="10"/>
      <c r="L58" s="51"/>
      <c r="M58" s="13"/>
      <c r="N58" s="10"/>
      <c r="O58" s="9"/>
      <c r="P58" s="10"/>
      <c r="Q58" s="51"/>
      <c r="R58" s="13"/>
      <c r="S58" s="10"/>
      <c r="T58" s="10"/>
      <c r="U58" s="10"/>
      <c r="V58" s="51"/>
      <c r="W58" s="13"/>
      <c r="X58" s="58"/>
      <c r="Y58" s="14"/>
      <c r="Z58" s="10"/>
      <c r="AA58" s="10"/>
      <c r="AB58" s="10"/>
      <c r="AC58" s="10"/>
      <c r="AD58" s="13"/>
      <c r="AE58" s="58"/>
      <c r="AF58" s="10"/>
      <c r="AG58" s="10"/>
      <c r="AH58" s="10"/>
      <c r="AI58" s="10"/>
      <c r="AJ58" s="10"/>
      <c r="AK58" s="13"/>
      <c r="AL58" s="58"/>
      <c r="AM58" s="10"/>
      <c r="AN58" s="10"/>
      <c r="AO58" s="10"/>
      <c r="AP58" s="10"/>
      <c r="AQ58" s="10"/>
      <c r="AR58" s="13"/>
      <c r="AS58" s="58"/>
      <c r="AT58" s="10"/>
      <c r="AU58" s="10"/>
      <c r="AV58" s="10"/>
      <c r="AW58" s="10"/>
      <c r="AX58" s="10"/>
      <c r="AY58" s="13"/>
      <c r="AZ58" s="58"/>
    </row>
    <row r="59" spans="1:52" s="6" customFormat="1" ht="12" thickBot="1" x14ac:dyDescent="0.25">
      <c r="A59" s="26" t="s">
        <v>56</v>
      </c>
      <c r="D59" s="43">
        <f>SUM(D16,D20,D25,D30,D32,D34,D47,D54)</f>
        <v>0</v>
      </c>
      <c r="E59" s="43">
        <f>SUM(E16,E20,E25,E30,E32,E34,E47,E54)</f>
        <v>0</v>
      </c>
      <c r="F59" s="43">
        <f>SUM(F16,F20,F25,F30,F32,F34,F47,F54)</f>
        <v>0</v>
      </c>
      <c r="G59" s="53">
        <f>SUM(G16,G20,G25,G30,G32,G34,G47,G54)</f>
        <v>0</v>
      </c>
      <c r="H59" s="46"/>
      <c r="I59" s="43">
        <f>SUM(I16,I20,I25,I30,I32,I34,I47,I54)</f>
        <v>0</v>
      </c>
      <c r="J59" s="43">
        <f>SUM(J16,J20,J25,J30,J32,J34,J47,J54)</f>
        <v>0</v>
      </c>
      <c r="K59" s="43">
        <f>SUM(K16,K20,K25,K30,K32,K34,K47,K54)</f>
        <v>0</v>
      </c>
      <c r="L59" s="53">
        <f>SUM(L16,L20,L25,L30,L32,L34,L47,L54)</f>
        <v>0</v>
      </c>
      <c r="M59" s="45"/>
      <c r="N59" s="43">
        <f>SUM(N16,N20,N25,N30,N32,N34,N47,N54)</f>
        <v>0</v>
      </c>
      <c r="O59" s="43">
        <f>SUM(O16,O20,O25,O30,O32,O34,O47,O54)</f>
        <v>0</v>
      </c>
      <c r="P59" s="43">
        <f>SUM(P16,P20,P25,P30,P32,P34,P47,P54)</f>
        <v>0</v>
      </c>
      <c r="Q59" s="53">
        <f>SUM(Q16,Q20,Q25,Q30,Q32,Q34,Q47,Q54)</f>
        <v>0</v>
      </c>
      <c r="R59" s="45"/>
      <c r="S59" s="43">
        <f>SUM(S16,S20,S25,S30,S32,S34,S47,S54)</f>
        <v>0</v>
      </c>
      <c r="T59" s="43">
        <f>SUM(T16,T20,T25,T30,T32,T34,T47,T54)</f>
        <v>0</v>
      </c>
      <c r="U59" s="43">
        <f>SUM(U16,U20,U25,U30,U32,U34,U47,U54)</f>
        <v>0</v>
      </c>
      <c r="V59" s="53">
        <f>SUM(V16,V20,V25,V30,V32,V34,V47,V54)</f>
        <v>0</v>
      </c>
      <c r="W59" s="45"/>
      <c r="X59" s="61">
        <f>SUM(X16,X20,X25,X30,X32,X34,X47,X54)</f>
        <v>0</v>
      </c>
      <c r="Y59" s="44"/>
      <c r="Z59" s="43">
        <f>SUM(Z16,Z20,Z25,Z30,Z32,Z34,Z47,Z54)</f>
        <v>0</v>
      </c>
      <c r="AA59" s="43">
        <f>SUM(AA16,AA20,AA25,AA30,AA32,AA34,AA47,AA54)</f>
        <v>0</v>
      </c>
      <c r="AB59" s="43">
        <f>SUM(AB16,AB20,AB25,AB30,AB32,AB34,AB47,AB54)</f>
        <v>0</v>
      </c>
      <c r="AC59" s="43">
        <f>SUM(AC16,AC20,AC25,AC30,AC32,AC34,AC47,AC54)</f>
        <v>0</v>
      </c>
      <c r="AD59" s="45"/>
      <c r="AE59" s="61">
        <f>SUM(AE16,AE20,AE25,AE30,AE32,AE34,AE47,AE54)</f>
        <v>0</v>
      </c>
      <c r="AF59" s="45">
        <v>0</v>
      </c>
      <c r="AG59" s="43">
        <f>SUM(AG16,AG20,AG25,AG30,AG32,AG34,AG47,AG54)</f>
        <v>0</v>
      </c>
      <c r="AH59" s="43">
        <f>SUM(AH16,AH20,AH25,AH30,AH32,AH34,AH47,AH54)</f>
        <v>0</v>
      </c>
      <c r="AI59" s="43">
        <f>SUM(AI16,AI20,AI25,AI30,AI32,AI34,AI47,AI54)</f>
        <v>0</v>
      </c>
      <c r="AJ59" s="43">
        <f>SUM(AJ16,AJ20,AJ25,AJ30,AJ32,AJ34,AJ47,AJ54)</f>
        <v>0</v>
      </c>
      <c r="AK59" s="45"/>
      <c r="AL59" s="61">
        <f>SUM(AL16,AL20,AL25,AL30,AL32,AL34,AL47,AL54)</f>
        <v>0</v>
      </c>
      <c r="AM59" s="45">
        <v>0</v>
      </c>
      <c r="AN59" s="43">
        <f>SUM(AN16,AN20,AN25,AN30,AN32,AN34,AN47,AN54)</f>
        <v>0</v>
      </c>
      <c r="AO59" s="43">
        <f>SUM(AO16,AO20,AO25,AO30,AO32,AO34,AO47,AO54)</f>
        <v>0</v>
      </c>
      <c r="AP59" s="43">
        <f>SUM(AP16,AP20,AP25,AP30,AP32,AP34,AP47,AP54)</f>
        <v>0</v>
      </c>
      <c r="AQ59" s="43">
        <f>SUM(AQ16,AQ20,AQ25,AQ30,AQ32,AQ34,AQ47,AQ54)</f>
        <v>0</v>
      </c>
      <c r="AR59" s="45"/>
      <c r="AS59" s="61">
        <f>SUM(AS16,AS20,AS25,AS30,AS32,AS34,AS47,AS54)</f>
        <v>0</v>
      </c>
      <c r="AT59" s="45">
        <v>0</v>
      </c>
      <c r="AU59" s="43">
        <f>SUM(AU16,AU20,AU25,AU30,AU32,AU34,AU47,AU54)</f>
        <v>0</v>
      </c>
      <c r="AV59" s="43">
        <f>SUM(AV16,AV20,AV25,AV30,AV32,AV34,AV47,AV54)</f>
        <v>0</v>
      </c>
      <c r="AW59" s="43">
        <f>SUM(AW16,AW20,AW25,AW30,AW32,AW34,AW47,AW54)</f>
        <v>0</v>
      </c>
      <c r="AX59" s="43">
        <f>SUM(AX16,AX20,AX25,AX30,AX32,AX34,AX47,AX54)</f>
        <v>0</v>
      </c>
      <c r="AY59" s="45"/>
      <c r="AZ59" s="61">
        <f>SUM(AZ16,AZ20,AZ25,AZ30,AZ32,AZ34,AZ47,AZ54)</f>
        <v>0</v>
      </c>
    </row>
    <row r="60" spans="1:52" ht="12" thickTop="1" x14ac:dyDescent="0.2"/>
    <row r="61" spans="1:52" hidden="1" x14ac:dyDescent="0.2"/>
    <row r="62" spans="1:52" hidden="1" x14ac:dyDescent="0.2"/>
    <row r="63" spans="1:52" ht="12.75" hidden="1" x14ac:dyDescent="0.2"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52" ht="12.75" hidden="1" x14ac:dyDescent="0.2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52" ht="12.75" x14ac:dyDescent="0.2">
      <c r="D65" s="83"/>
      <c r="E65" s="102"/>
      <c r="F65" s="102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102"/>
      <c r="W65" s="102"/>
      <c r="X65" s="102"/>
      <c r="Y65" s="102"/>
    </row>
    <row r="66" spans="1:52" ht="12.75" x14ac:dyDescent="0.2">
      <c r="D66" s="83"/>
      <c r="E66" s="103"/>
      <c r="F66" s="103"/>
      <c r="G66" s="83"/>
      <c r="H66" s="83"/>
      <c r="I66" s="104" t="s">
        <v>132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AW66" s="104" t="s">
        <v>133</v>
      </c>
      <c r="AX66" s="104"/>
      <c r="AY66" s="104"/>
    </row>
    <row r="67" spans="1:52" ht="12.75" x14ac:dyDescent="0.2">
      <c r="D67" s="83"/>
      <c r="E67" s="103"/>
      <c r="F67" s="103"/>
      <c r="G67" s="83"/>
      <c r="H67" s="83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AW67" s="104"/>
      <c r="AX67" s="104"/>
      <c r="AY67" s="104"/>
    </row>
    <row r="68" spans="1:52" ht="12.75" x14ac:dyDescent="0.2"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AW68" s="104"/>
      <c r="AX68" s="104"/>
      <c r="AY68" s="104"/>
    </row>
    <row r="69" spans="1:52" ht="12.75" x14ac:dyDescent="0.2">
      <c r="I69" s="105"/>
      <c r="J69" s="105"/>
      <c r="K69" s="105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AW69" s="105"/>
      <c r="AX69" s="105"/>
      <c r="AY69" s="105"/>
    </row>
    <row r="70" spans="1:52" ht="12.75" x14ac:dyDescent="0.2">
      <c r="I70" s="223" t="s">
        <v>114</v>
      </c>
      <c r="J70" s="223"/>
      <c r="K70" s="223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AW70" s="224" t="s">
        <v>114</v>
      </c>
      <c r="AX70" s="224"/>
      <c r="AY70" s="224"/>
    </row>
    <row r="71" spans="1:52" ht="16.5" customHeight="1" x14ac:dyDescent="0.2">
      <c r="I71" s="223" t="s">
        <v>633</v>
      </c>
      <c r="J71" s="223"/>
      <c r="K71" s="223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AW71" s="223" t="s">
        <v>117</v>
      </c>
      <c r="AX71" s="223"/>
      <c r="AY71" s="223"/>
    </row>
    <row r="72" spans="1:52" x14ac:dyDescent="0.2">
      <c r="A72" s="42"/>
      <c r="D72" s="10"/>
      <c r="E72" s="10"/>
      <c r="F72" s="10"/>
      <c r="G72" s="10"/>
      <c r="H72" s="12"/>
      <c r="I72" s="10"/>
      <c r="J72" s="10"/>
      <c r="K72" s="10"/>
      <c r="L72" s="10"/>
      <c r="M72" s="13"/>
      <c r="N72" s="10"/>
      <c r="O72" s="9"/>
      <c r="P72" s="10"/>
      <c r="Q72" s="10"/>
      <c r="R72" s="13"/>
      <c r="S72" s="10"/>
      <c r="T72" s="10"/>
      <c r="U72" s="10"/>
      <c r="V72" s="10"/>
      <c r="W72" s="13"/>
      <c r="X72" s="10"/>
      <c r="Y72" s="32"/>
      <c r="Z72" s="10"/>
      <c r="AA72" s="10"/>
      <c r="AB72" s="10"/>
      <c r="AC72" s="10"/>
      <c r="AD72" s="13"/>
      <c r="AE72" s="10"/>
      <c r="AF72" s="10"/>
      <c r="AG72" s="9"/>
      <c r="AH72" s="10"/>
      <c r="AI72" s="10"/>
      <c r="AJ72" s="10"/>
      <c r="AK72" s="10"/>
      <c r="AL72" s="10"/>
      <c r="AM72" s="10"/>
      <c r="AN72" s="9"/>
      <c r="AO72" s="10"/>
      <c r="AP72" s="10"/>
      <c r="AQ72" s="10"/>
      <c r="AR72" s="10"/>
      <c r="AS72" s="10"/>
      <c r="AT72" s="10"/>
      <c r="AU72" s="9"/>
      <c r="AV72" s="10"/>
      <c r="AW72" s="10"/>
      <c r="AX72" s="10"/>
      <c r="AY72" s="10"/>
      <c r="AZ72" s="10"/>
    </row>
    <row r="73" spans="1:52" x14ac:dyDescent="0.2">
      <c r="Y73" s="5"/>
    </row>
  </sheetData>
  <mergeCells count="9">
    <mergeCell ref="AN12:AS12"/>
    <mergeCell ref="AU12:AZ12"/>
    <mergeCell ref="AG12:AL12"/>
    <mergeCell ref="I70:K70"/>
    <mergeCell ref="I71:K71"/>
    <mergeCell ref="AW70:AY70"/>
    <mergeCell ref="AW71:AY71"/>
    <mergeCell ref="D12:X12"/>
    <mergeCell ref="Z12:AE12"/>
  </mergeCells>
  <pageMargins left="0.70866141732283472" right="0.70866141732283472" top="0.74803149606299213" bottom="0.74803149606299213" header="0.31496062992125984" footer="0.31496062992125984"/>
  <pageSetup paperSize="14" scale="31" fitToHeight="0" orientation="landscape" r:id="rId1"/>
  <headerFooter>
    <oddHeader>&amp;RAnnex 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3"/>
  <sheetViews>
    <sheetView topLeftCell="A7" zoomScale="85" zoomScaleNormal="85" workbookViewId="0">
      <selection activeCell="I43" sqref="I43:K43"/>
    </sheetView>
  </sheetViews>
  <sheetFormatPr defaultRowHeight="12.75" x14ac:dyDescent="0.2"/>
  <cols>
    <col min="1" max="2" width="2.33203125" style="104" customWidth="1"/>
    <col min="3" max="3" width="46.1640625" style="104" bestFit="1" customWidth="1"/>
    <col min="4" max="6" width="12.5" style="104" customWidth="1"/>
    <col min="7" max="7" width="15.33203125" style="104" bestFit="1" customWidth="1"/>
    <col min="8" max="8" width="2.1640625" style="104" customWidth="1"/>
    <col min="9" max="9" width="13.5" style="104" bestFit="1" customWidth="1"/>
    <col min="10" max="10" width="7" style="104" bestFit="1" customWidth="1"/>
    <col min="11" max="11" width="10.6640625" style="104" customWidth="1"/>
    <col min="12" max="12" width="16.33203125" style="104" bestFit="1" customWidth="1"/>
    <col min="13" max="13" width="2.33203125" style="104" customWidth="1"/>
    <col min="14" max="14" width="5.6640625" style="104" bestFit="1" customWidth="1"/>
    <col min="15" max="15" width="6.83203125" style="104" bestFit="1" customWidth="1"/>
    <col min="16" max="16" width="6.6640625" style="104" bestFit="1" customWidth="1"/>
    <col min="17" max="17" width="15.83203125" style="104" bestFit="1" customWidth="1"/>
    <col min="18" max="18" width="2.1640625" style="104" customWidth="1"/>
    <col min="19" max="19" width="6.33203125" style="104" bestFit="1" customWidth="1"/>
    <col min="20" max="20" width="7" style="104" bestFit="1" customWidth="1"/>
    <col min="21" max="21" width="6.83203125" style="104" bestFit="1" customWidth="1"/>
    <col min="22" max="22" width="15.83203125" style="104" bestFit="1" customWidth="1"/>
    <col min="23" max="23" width="2.1640625" style="104" customWidth="1"/>
    <col min="24" max="24" width="8.5" style="104" bestFit="1" customWidth="1"/>
    <col min="25" max="25" width="2.1640625" style="104" customWidth="1"/>
    <col min="26" max="26" width="15.33203125" style="104" bestFit="1" customWidth="1"/>
    <col min="27" max="27" width="16.33203125" style="104" bestFit="1" customWidth="1"/>
    <col min="28" max="29" width="15.83203125" style="104" bestFit="1" customWidth="1"/>
    <col min="30" max="30" width="2.6640625" style="104" customWidth="1"/>
    <col min="31" max="31" width="8.5" style="104" bestFit="1" customWidth="1"/>
    <col min="32" max="32" width="2.6640625" style="104" customWidth="1"/>
    <col min="33" max="33" width="15.33203125" style="104" bestFit="1" customWidth="1"/>
    <col min="34" max="34" width="16.33203125" style="104" bestFit="1" customWidth="1"/>
    <col min="35" max="36" width="15.83203125" style="104" bestFit="1" customWidth="1"/>
    <col min="37" max="37" width="2.6640625" style="104" customWidth="1"/>
    <col min="38" max="38" width="8.5" style="104" bestFit="1" customWidth="1"/>
    <col min="39" max="39" width="2.6640625" style="104" customWidth="1"/>
    <col min="40" max="40" width="15.33203125" style="104" bestFit="1" customWidth="1"/>
    <col min="41" max="41" width="16.33203125" style="104" bestFit="1" customWidth="1"/>
    <col min="42" max="43" width="15.83203125" style="104" bestFit="1" customWidth="1"/>
    <col min="44" max="44" width="2.6640625" style="104" customWidth="1"/>
    <col min="45" max="45" width="8.5" style="104" bestFit="1" customWidth="1"/>
    <col min="46" max="46" width="2.6640625" style="104" customWidth="1"/>
    <col min="47" max="47" width="15.33203125" style="104" bestFit="1" customWidth="1"/>
    <col min="48" max="48" width="16.33203125" style="104" bestFit="1" customWidth="1"/>
    <col min="49" max="50" width="15.83203125" style="104" bestFit="1" customWidth="1"/>
    <col min="51" max="51" width="2.6640625" style="104" customWidth="1"/>
    <col min="52" max="52" width="8.5" style="104" bestFit="1" customWidth="1"/>
    <col min="53" max="16384" width="9.33203125" style="104"/>
  </cols>
  <sheetData>
    <row r="1" spans="1:52" x14ac:dyDescent="0.2">
      <c r="A1" s="108" t="s">
        <v>0</v>
      </c>
    </row>
    <row r="2" spans="1:52" x14ac:dyDescent="0.2">
      <c r="A2" s="73" t="s">
        <v>143</v>
      </c>
    </row>
    <row r="3" spans="1:52" x14ac:dyDescent="0.2">
      <c r="A3" s="104" t="s">
        <v>83</v>
      </c>
    </row>
    <row r="4" spans="1:52" x14ac:dyDescent="0.2">
      <c r="A4" s="104" t="s">
        <v>84</v>
      </c>
    </row>
    <row r="7" spans="1:52" x14ac:dyDescent="0.2">
      <c r="A7" s="108" t="s">
        <v>131</v>
      </c>
    </row>
    <row r="8" spans="1:52" x14ac:dyDescent="0.2">
      <c r="A8" s="108" t="s">
        <v>134</v>
      </c>
    </row>
    <row r="9" spans="1:52" x14ac:dyDescent="0.2">
      <c r="A9" s="108"/>
    </row>
    <row r="10" spans="1:52" x14ac:dyDescent="0.2">
      <c r="A10" s="109"/>
      <c r="H10" s="110"/>
      <c r="M10" s="111"/>
      <c r="O10" s="110"/>
      <c r="R10" s="111"/>
      <c r="W10" s="111"/>
      <c r="X10" s="112"/>
      <c r="AB10" s="113"/>
      <c r="AC10" s="114"/>
      <c r="AD10" s="115"/>
      <c r="AF10" s="112"/>
      <c r="AG10" s="116"/>
      <c r="AH10" s="113"/>
      <c r="AI10" s="117"/>
      <c r="AJ10" s="118"/>
      <c r="AK10" s="118"/>
      <c r="AL10" s="119"/>
      <c r="AM10" s="112"/>
      <c r="AN10" s="116"/>
      <c r="AO10" s="113"/>
      <c r="AP10" s="117"/>
      <c r="AQ10" s="118"/>
      <c r="AR10" s="118"/>
      <c r="AS10" s="119"/>
      <c r="AT10" s="112"/>
      <c r="AU10" s="116"/>
      <c r="AV10" s="113"/>
      <c r="AW10" s="117"/>
      <c r="AX10" s="118"/>
      <c r="AY10" s="118"/>
      <c r="AZ10" s="119"/>
    </row>
    <row r="11" spans="1:52" s="120" customFormat="1" x14ac:dyDescent="0.2">
      <c r="D11" s="225">
        <v>2023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Z11" s="225">
        <v>2024</v>
      </c>
      <c r="AA11" s="225"/>
      <c r="AB11" s="225"/>
      <c r="AC11" s="225"/>
      <c r="AD11" s="225"/>
      <c r="AE11" s="225"/>
      <c r="AF11" s="121"/>
      <c r="AG11" s="225">
        <v>2025</v>
      </c>
      <c r="AH11" s="225"/>
      <c r="AI11" s="225"/>
      <c r="AJ11" s="225"/>
      <c r="AK11" s="225"/>
      <c r="AL11" s="225"/>
      <c r="AM11" s="121"/>
      <c r="AN11" s="225">
        <v>2026</v>
      </c>
      <c r="AO11" s="225"/>
      <c r="AP11" s="225"/>
      <c r="AQ11" s="225"/>
      <c r="AR11" s="225"/>
      <c r="AS11" s="225"/>
      <c r="AT11" s="121"/>
      <c r="AU11" s="225">
        <v>2027</v>
      </c>
      <c r="AV11" s="225"/>
      <c r="AW11" s="225"/>
      <c r="AX11" s="225"/>
      <c r="AY11" s="225"/>
      <c r="AZ11" s="225"/>
    </row>
    <row r="12" spans="1:52" ht="13.5" thickBot="1" x14ac:dyDescent="0.25">
      <c r="D12" s="122" t="s">
        <v>1</v>
      </c>
      <c r="E12" s="122" t="s">
        <v>2</v>
      </c>
      <c r="F12" s="122" t="s">
        <v>3</v>
      </c>
      <c r="G12" s="123" t="s">
        <v>74</v>
      </c>
      <c r="H12" s="124"/>
      <c r="I12" s="122" t="s">
        <v>4</v>
      </c>
      <c r="J12" s="122" t="s">
        <v>5</v>
      </c>
      <c r="K12" s="122" t="s">
        <v>6</v>
      </c>
      <c r="L12" s="123" t="s">
        <v>75</v>
      </c>
      <c r="M12" s="125"/>
      <c r="N12" s="122" t="s">
        <v>7</v>
      </c>
      <c r="O12" s="126" t="s">
        <v>8</v>
      </c>
      <c r="P12" s="122" t="s">
        <v>13</v>
      </c>
      <c r="Q12" s="123" t="s">
        <v>76</v>
      </c>
      <c r="R12" s="125"/>
      <c r="S12" s="122" t="s">
        <v>9</v>
      </c>
      <c r="T12" s="122" t="s">
        <v>10</v>
      </c>
      <c r="U12" s="122" t="s">
        <v>11</v>
      </c>
      <c r="V12" s="123" t="s">
        <v>77</v>
      </c>
      <c r="W12" s="125"/>
      <c r="X12" s="127" t="s">
        <v>12</v>
      </c>
      <c r="Z12" s="122" t="s">
        <v>74</v>
      </c>
      <c r="AA12" s="122" t="s">
        <v>75</v>
      </c>
      <c r="AB12" s="122" t="s">
        <v>76</v>
      </c>
      <c r="AC12" s="122" t="s">
        <v>77</v>
      </c>
      <c r="AD12" s="125"/>
      <c r="AE12" s="127" t="s">
        <v>12</v>
      </c>
      <c r="AF12" s="125"/>
      <c r="AG12" s="122" t="s">
        <v>74</v>
      </c>
      <c r="AH12" s="122" t="s">
        <v>75</v>
      </c>
      <c r="AI12" s="122" t="s">
        <v>76</v>
      </c>
      <c r="AJ12" s="122" t="s">
        <v>77</v>
      </c>
      <c r="AK12" s="125"/>
      <c r="AL12" s="127" t="s">
        <v>12</v>
      </c>
      <c r="AM12" s="125"/>
      <c r="AN12" s="122" t="s">
        <v>74</v>
      </c>
      <c r="AO12" s="122" t="s">
        <v>75</v>
      </c>
      <c r="AP12" s="122" t="s">
        <v>76</v>
      </c>
      <c r="AQ12" s="122" t="s">
        <v>77</v>
      </c>
      <c r="AR12" s="125"/>
      <c r="AS12" s="127" t="s">
        <v>12</v>
      </c>
      <c r="AT12" s="125"/>
      <c r="AU12" s="122" t="s">
        <v>74</v>
      </c>
      <c r="AV12" s="122" t="s">
        <v>75</v>
      </c>
      <c r="AW12" s="122" t="s">
        <v>76</v>
      </c>
      <c r="AX12" s="122" t="s">
        <v>77</v>
      </c>
      <c r="AY12" s="125"/>
      <c r="AZ12" s="127" t="s">
        <v>12</v>
      </c>
    </row>
    <row r="13" spans="1:52" x14ac:dyDescent="0.2">
      <c r="D13" s="125"/>
      <c r="E13" s="125"/>
      <c r="F13" s="125"/>
      <c r="G13" s="128"/>
      <c r="H13" s="124"/>
      <c r="I13" s="125"/>
      <c r="J13" s="125"/>
      <c r="K13" s="125"/>
      <c r="L13" s="128"/>
      <c r="M13" s="125"/>
      <c r="N13" s="125"/>
      <c r="O13" s="124"/>
      <c r="P13" s="125"/>
      <c r="Q13" s="128"/>
      <c r="R13" s="125"/>
      <c r="S13" s="125"/>
      <c r="T13" s="125"/>
      <c r="U13" s="125"/>
      <c r="V13" s="128"/>
      <c r="W13" s="125"/>
      <c r="X13" s="129"/>
      <c r="Z13" s="125"/>
      <c r="AA13" s="125"/>
      <c r="AB13" s="125"/>
      <c r="AC13" s="125"/>
      <c r="AD13" s="125"/>
      <c r="AE13" s="129"/>
      <c r="AF13" s="125"/>
      <c r="AG13" s="125"/>
      <c r="AH13" s="125"/>
      <c r="AI13" s="125"/>
      <c r="AJ13" s="125"/>
      <c r="AK13" s="125"/>
      <c r="AL13" s="129"/>
      <c r="AM13" s="125"/>
      <c r="AN13" s="125"/>
      <c r="AO13" s="125"/>
      <c r="AP13" s="125"/>
      <c r="AQ13" s="125"/>
      <c r="AR13" s="125"/>
      <c r="AS13" s="129"/>
      <c r="AT13" s="125"/>
      <c r="AU13" s="125"/>
      <c r="AV13" s="125"/>
      <c r="AW13" s="125"/>
      <c r="AX13" s="125"/>
      <c r="AY13" s="125"/>
      <c r="AZ13" s="129"/>
    </row>
    <row r="14" spans="1:52" x14ac:dyDescent="0.2">
      <c r="A14" s="130" t="s">
        <v>78</v>
      </c>
      <c r="D14" s="131"/>
      <c r="E14" s="131"/>
      <c r="F14" s="131"/>
      <c r="G14" s="132"/>
      <c r="H14" s="133"/>
      <c r="I14" s="131"/>
      <c r="J14" s="131"/>
      <c r="K14" s="131"/>
      <c r="L14" s="132"/>
      <c r="M14" s="134"/>
      <c r="N14" s="131"/>
      <c r="O14" s="135"/>
      <c r="P14" s="131"/>
      <c r="Q14" s="132"/>
      <c r="R14" s="134"/>
      <c r="S14" s="131"/>
      <c r="T14" s="131"/>
      <c r="U14" s="131"/>
      <c r="V14" s="132"/>
      <c r="W14" s="134"/>
      <c r="X14" s="136"/>
      <c r="Z14" s="131"/>
      <c r="AA14" s="131"/>
      <c r="AB14" s="131"/>
      <c r="AC14" s="131"/>
      <c r="AD14" s="134"/>
      <c r="AE14" s="136"/>
      <c r="AF14" s="131"/>
      <c r="AG14" s="135"/>
      <c r="AH14" s="131"/>
      <c r="AI14" s="131"/>
      <c r="AJ14" s="131"/>
      <c r="AK14" s="131"/>
      <c r="AL14" s="136"/>
      <c r="AM14" s="131"/>
      <c r="AN14" s="135"/>
      <c r="AO14" s="131"/>
      <c r="AP14" s="131"/>
      <c r="AQ14" s="131"/>
      <c r="AR14" s="131"/>
      <c r="AS14" s="136"/>
      <c r="AT14" s="131"/>
      <c r="AU14" s="135"/>
      <c r="AV14" s="131"/>
      <c r="AW14" s="131"/>
      <c r="AX14" s="131"/>
      <c r="AY14" s="131"/>
      <c r="AZ14" s="136"/>
    </row>
    <row r="15" spans="1:52" x14ac:dyDescent="0.2">
      <c r="A15" s="137">
        <v>1</v>
      </c>
      <c r="B15" s="104" t="s">
        <v>57</v>
      </c>
      <c r="D15" s="138">
        <f>SUM(D16:D18)</f>
        <v>0</v>
      </c>
      <c r="E15" s="138">
        <f>SUM(E16:E18)</f>
        <v>0</v>
      </c>
      <c r="F15" s="138">
        <f>SUM(F16:F18)</f>
        <v>0</v>
      </c>
      <c r="G15" s="139">
        <f>SUM(G16:G18)</f>
        <v>0</v>
      </c>
      <c r="H15" s="140"/>
      <c r="I15" s="138">
        <f>SUM(I16:I18)</f>
        <v>0</v>
      </c>
      <c r="J15" s="138">
        <f>SUM(J16:J18)</f>
        <v>0</v>
      </c>
      <c r="K15" s="138">
        <f>SUM(K16:K18)</f>
        <v>0</v>
      </c>
      <c r="L15" s="139">
        <f>SUM(L16:L18)</f>
        <v>0</v>
      </c>
      <c r="M15" s="141"/>
      <c r="N15" s="138">
        <f>SUM(N16:N18)</f>
        <v>0</v>
      </c>
      <c r="O15" s="138">
        <f>SUM(O16:O18)</f>
        <v>0</v>
      </c>
      <c r="P15" s="138">
        <f>SUM(P16:P18)</f>
        <v>0</v>
      </c>
      <c r="Q15" s="139">
        <f>SUM(Q16:Q18)</f>
        <v>0</v>
      </c>
      <c r="R15" s="141"/>
      <c r="S15" s="138">
        <f>SUM(S16:S18)</f>
        <v>0</v>
      </c>
      <c r="T15" s="138">
        <f>SUM(T16:T18)</f>
        <v>0</v>
      </c>
      <c r="U15" s="138">
        <f>SUM(U16:U18)</f>
        <v>0</v>
      </c>
      <c r="V15" s="139">
        <f>SUM(V16:V18)</f>
        <v>0</v>
      </c>
      <c r="W15" s="141"/>
      <c r="X15" s="142">
        <f>SUM(X16:X18)</f>
        <v>0</v>
      </c>
      <c r="Y15" s="113"/>
      <c r="Z15" s="138">
        <f>SUM(Z16:Z18)</f>
        <v>0</v>
      </c>
      <c r="AA15" s="138">
        <f>SUM(AA16:AA18)</f>
        <v>0</v>
      </c>
      <c r="AB15" s="138">
        <f>SUM(AB16:AB18)</f>
        <v>0</v>
      </c>
      <c r="AC15" s="138">
        <f>SUM(AC16:AC18)</f>
        <v>0</v>
      </c>
      <c r="AD15" s="141"/>
      <c r="AE15" s="142">
        <f>SUM(AE16:AE18)</f>
        <v>0</v>
      </c>
      <c r="AF15" s="141"/>
      <c r="AG15" s="138">
        <f>SUM(AG16:AG18)</f>
        <v>0</v>
      </c>
      <c r="AH15" s="138">
        <f>SUM(AH16:AH18)</f>
        <v>0</v>
      </c>
      <c r="AI15" s="138">
        <f>SUM(AI16:AI18)</f>
        <v>0</v>
      </c>
      <c r="AJ15" s="138">
        <f>SUM(AJ16:AJ18)</f>
        <v>0</v>
      </c>
      <c r="AK15" s="141"/>
      <c r="AL15" s="142">
        <f>SUM(AL16:AL18)</f>
        <v>0</v>
      </c>
      <c r="AM15" s="141"/>
      <c r="AN15" s="138">
        <f>SUM(AN16:AN18)</f>
        <v>0</v>
      </c>
      <c r="AO15" s="138">
        <f>SUM(AO16:AO18)</f>
        <v>0</v>
      </c>
      <c r="AP15" s="138">
        <f>SUM(AP16:AP18)</f>
        <v>0</v>
      </c>
      <c r="AQ15" s="138">
        <f>SUM(AQ16:AQ18)</f>
        <v>0</v>
      </c>
      <c r="AR15" s="141"/>
      <c r="AS15" s="142">
        <f>SUM(AS16:AS18)</f>
        <v>0</v>
      </c>
      <c r="AT15" s="141"/>
      <c r="AU15" s="138">
        <f>SUM(AU16:AU18)</f>
        <v>0</v>
      </c>
      <c r="AV15" s="138">
        <f>SUM(AV16:AV18)</f>
        <v>0</v>
      </c>
      <c r="AW15" s="138">
        <f>SUM(AW16:AW18)</f>
        <v>0</v>
      </c>
      <c r="AX15" s="138">
        <f>SUM(AX16:AX18)</f>
        <v>0</v>
      </c>
      <c r="AY15" s="141"/>
      <c r="AZ15" s="142">
        <f>SUM(AZ16:AZ18)</f>
        <v>0</v>
      </c>
    </row>
    <row r="16" spans="1:52" x14ac:dyDescent="0.2">
      <c r="A16" s="143"/>
      <c r="B16" s="106" t="s">
        <v>15</v>
      </c>
      <c r="C16" s="104" t="s">
        <v>58</v>
      </c>
      <c r="D16" s="144"/>
      <c r="E16" s="144"/>
      <c r="F16" s="144"/>
      <c r="G16" s="145">
        <f>SUM(D16:F16)</f>
        <v>0</v>
      </c>
      <c r="H16" s="140"/>
      <c r="I16" s="144"/>
      <c r="J16" s="144"/>
      <c r="K16" s="144"/>
      <c r="L16" s="145">
        <f>SUM(I16:K16)</f>
        <v>0</v>
      </c>
      <c r="M16" s="141"/>
      <c r="N16" s="144"/>
      <c r="O16" s="146"/>
      <c r="P16" s="144"/>
      <c r="Q16" s="145">
        <f>SUM(N16:P16)</f>
        <v>0</v>
      </c>
      <c r="R16" s="141"/>
      <c r="S16" s="144"/>
      <c r="T16" s="144"/>
      <c r="U16" s="144"/>
      <c r="V16" s="145">
        <f>SUM(S16:U16)</f>
        <v>0</v>
      </c>
      <c r="W16" s="141"/>
      <c r="X16" s="147">
        <f>SUM(G16+L16+Q16+V16)</f>
        <v>0</v>
      </c>
      <c r="Y16" s="113"/>
      <c r="Z16" s="144"/>
      <c r="AA16" s="144"/>
      <c r="AB16" s="144"/>
      <c r="AC16" s="144"/>
      <c r="AD16" s="141"/>
      <c r="AE16" s="147">
        <f>SUM(Z16:AC16)</f>
        <v>0</v>
      </c>
      <c r="AF16" s="144"/>
      <c r="AG16" s="144"/>
      <c r="AH16" s="144"/>
      <c r="AI16" s="144"/>
      <c r="AJ16" s="144"/>
      <c r="AK16" s="141"/>
      <c r="AL16" s="147">
        <f>SUM(AG16:AJ16)</f>
        <v>0</v>
      </c>
      <c r="AM16" s="144"/>
      <c r="AN16" s="144"/>
      <c r="AO16" s="144"/>
      <c r="AP16" s="144"/>
      <c r="AQ16" s="144"/>
      <c r="AR16" s="141"/>
      <c r="AS16" s="147">
        <f>SUM(AN16:AQ16)</f>
        <v>0</v>
      </c>
      <c r="AT16" s="144"/>
      <c r="AU16" s="144"/>
      <c r="AV16" s="144"/>
      <c r="AW16" s="144"/>
      <c r="AX16" s="144"/>
      <c r="AY16" s="141"/>
      <c r="AZ16" s="147">
        <f>SUM(AU16:AX16)</f>
        <v>0</v>
      </c>
    </row>
    <row r="17" spans="1:52" x14ac:dyDescent="0.2">
      <c r="A17" s="143"/>
      <c r="B17" s="106" t="s">
        <v>17</v>
      </c>
      <c r="C17" s="104" t="s">
        <v>59</v>
      </c>
      <c r="D17" s="144"/>
      <c r="E17" s="144"/>
      <c r="F17" s="144"/>
      <c r="G17" s="145">
        <f>SUM(D17:F17)</f>
        <v>0</v>
      </c>
      <c r="H17" s="140"/>
      <c r="I17" s="144"/>
      <c r="J17" s="144"/>
      <c r="K17" s="144"/>
      <c r="L17" s="145">
        <f>SUM(I17:K17)</f>
        <v>0</v>
      </c>
      <c r="M17" s="141"/>
      <c r="N17" s="144"/>
      <c r="O17" s="146"/>
      <c r="P17" s="144"/>
      <c r="Q17" s="145">
        <f>SUM(N17:P17)</f>
        <v>0</v>
      </c>
      <c r="R17" s="141"/>
      <c r="S17" s="144"/>
      <c r="T17" s="144"/>
      <c r="U17" s="144"/>
      <c r="V17" s="145">
        <f>SUM(S17:U17)</f>
        <v>0</v>
      </c>
      <c r="W17" s="141"/>
      <c r="X17" s="147">
        <f>SUM(G17+L17+Q17+V17)</f>
        <v>0</v>
      </c>
      <c r="Y17" s="113"/>
      <c r="Z17" s="144"/>
      <c r="AA17" s="144"/>
      <c r="AB17" s="144"/>
      <c r="AC17" s="144"/>
      <c r="AD17" s="141"/>
      <c r="AE17" s="147">
        <f>SUM(Z17:AC17)</f>
        <v>0</v>
      </c>
      <c r="AF17" s="144"/>
      <c r="AG17" s="144"/>
      <c r="AH17" s="144"/>
      <c r="AI17" s="144"/>
      <c r="AJ17" s="144"/>
      <c r="AK17" s="141"/>
      <c r="AL17" s="147">
        <f>SUM(AG17:AJ17)</f>
        <v>0</v>
      </c>
      <c r="AM17" s="144"/>
      <c r="AN17" s="144"/>
      <c r="AO17" s="144"/>
      <c r="AP17" s="144"/>
      <c r="AQ17" s="144"/>
      <c r="AR17" s="141"/>
      <c r="AS17" s="147">
        <f>SUM(AN17:AQ17)</f>
        <v>0</v>
      </c>
      <c r="AT17" s="144"/>
      <c r="AU17" s="144"/>
      <c r="AV17" s="144"/>
      <c r="AW17" s="144"/>
      <c r="AX17" s="144"/>
      <c r="AY17" s="141"/>
      <c r="AZ17" s="147">
        <f>SUM(AU17:AX17)</f>
        <v>0</v>
      </c>
    </row>
    <row r="18" spans="1:52" ht="25.5" x14ac:dyDescent="0.2">
      <c r="A18" s="143"/>
      <c r="B18" s="106" t="s">
        <v>22</v>
      </c>
      <c r="C18" s="148" t="s">
        <v>60</v>
      </c>
      <c r="D18" s="144"/>
      <c r="E18" s="144"/>
      <c r="F18" s="144"/>
      <c r="G18" s="145">
        <f>SUM(D18:F18)</f>
        <v>0</v>
      </c>
      <c r="H18" s="140"/>
      <c r="I18" s="144"/>
      <c r="J18" s="144"/>
      <c r="K18" s="144"/>
      <c r="L18" s="145">
        <f>SUM(I18:K18)</f>
        <v>0</v>
      </c>
      <c r="M18" s="141"/>
      <c r="N18" s="144"/>
      <c r="O18" s="146"/>
      <c r="P18" s="144"/>
      <c r="Q18" s="145">
        <f>SUM(N18:P18)</f>
        <v>0</v>
      </c>
      <c r="R18" s="141"/>
      <c r="S18" s="144"/>
      <c r="T18" s="144"/>
      <c r="U18" s="144"/>
      <c r="V18" s="145">
        <f>SUM(S18:U18)</f>
        <v>0</v>
      </c>
      <c r="W18" s="141"/>
      <c r="X18" s="147">
        <f>SUM(G18+L18+Q18+V18)</f>
        <v>0</v>
      </c>
      <c r="Y18" s="113"/>
      <c r="Z18" s="144"/>
      <c r="AA18" s="144"/>
      <c r="AB18" s="144"/>
      <c r="AC18" s="144"/>
      <c r="AD18" s="141"/>
      <c r="AE18" s="147">
        <f>SUM(Z18:AC18)</f>
        <v>0</v>
      </c>
      <c r="AF18" s="144"/>
      <c r="AG18" s="144"/>
      <c r="AH18" s="144"/>
      <c r="AI18" s="144"/>
      <c r="AJ18" s="144"/>
      <c r="AK18" s="141"/>
      <c r="AL18" s="147">
        <f>SUM(AG18:AJ18)</f>
        <v>0</v>
      </c>
      <c r="AM18" s="144"/>
      <c r="AN18" s="144"/>
      <c r="AO18" s="144"/>
      <c r="AP18" s="144"/>
      <c r="AQ18" s="144"/>
      <c r="AR18" s="141"/>
      <c r="AS18" s="147">
        <f>SUM(AN18:AQ18)</f>
        <v>0</v>
      </c>
      <c r="AT18" s="144"/>
      <c r="AU18" s="144"/>
      <c r="AV18" s="144"/>
      <c r="AW18" s="144"/>
      <c r="AX18" s="144"/>
      <c r="AY18" s="141"/>
      <c r="AZ18" s="147">
        <f>SUM(AU18:AX18)</f>
        <v>0</v>
      </c>
    </row>
    <row r="19" spans="1:52" ht="9.9499999999999993" customHeight="1" x14ac:dyDescent="0.2">
      <c r="A19" s="143"/>
      <c r="D19" s="144"/>
      <c r="E19" s="144"/>
      <c r="F19" s="144"/>
      <c r="G19" s="145"/>
      <c r="H19" s="140"/>
      <c r="I19" s="144"/>
      <c r="J19" s="144"/>
      <c r="K19" s="144"/>
      <c r="L19" s="145"/>
      <c r="M19" s="141"/>
      <c r="N19" s="144"/>
      <c r="O19" s="146"/>
      <c r="P19" s="144"/>
      <c r="Q19" s="145"/>
      <c r="R19" s="141"/>
      <c r="S19" s="144"/>
      <c r="T19" s="144"/>
      <c r="U19" s="144"/>
      <c r="V19" s="145"/>
      <c r="W19" s="141"/>
      <c r="X19" s="147"/>
      <c r="Y19" s="113"/>
      <c r="Z19" s="144"/>
      <c r="AA19" s="144"/>
      <c r="AB19" s="144"/>
      <c r="AC19" s="144"/>
      <c r="AD19" s="141"/>
      <c r="AE19" s="147"/>
      <c r="AF19" s="144"/>
      <c r="AG19" s="144"/>
      <c r="AH19" s="144"/>
      <c r="AI19" s="144"/>
      <c r="AJ19" s="144"/>
      <c r="AK19" s="141"/>
      <c r="AL19" s="147"/>
      <c r="AM19" s="144"/>
      <c r="AN19" s="144"/>
      <c r="AO19" s="144"/>
      <c r="AP19" s="144"/>
      <c r="AQ19" s="144"/>
      <c r="AR19" s="141"/>
      <c r="AS19" s="147"/>
      <c r="AT19" s="144"/>
      <c r="AU19" s="144"/>
      <c r="AV19" s="144"/>
      <c r="AW19" s="144"/>
      <c r="AX19" s="144"/>
      <c r="AY19" s="141"/>
      <c r="AZ19" s="147"/>
    </row>
    <row r="20" spans="1:52" x14ac:dyDescent="0.2">
      <c r="A20" s="137">
        <v>2</v>
      </c>
      <c r="B20" s="104" t="s">
        <v>61</v>
      </c>
      <c r="D20" s="138">
        <f>SUM(D21:D26)</f>
        <v>0</v>
      </c>
      <c r="E20" s="138">
        <f>SUM(E21:E26)</f>
        <v>0</v>
      </c>
      <c r="F20" s="138">
        <f>SUM(F21:F26)</f>
        <v>0</v>
      </c>
      <c r="G20" s="139">
        <f>SUM(G21:G26)</f>
        <v>0</v>
      </c>
      <c r="H20" s="140"/>
      <c r="I20" s="138">
        <f>SUM(I21:I26)</f>
        <v>0</v>
      </c>
      <c r="J20" s="138">
        <f>SUM(J21:J26)</f>
        <v>0</v>
      </c>
      <c r="K20" s="138">
        <f>SUM(K21:K26)</f>
        <v>0</v>
      </c>
      <c r="L20" s="139">
        <f>SUM(L21:L26)</f>
        <v>0</v>
      </c>
      <c r="M20" s="141"/>
      <c r="N20" s="138">
        <f>SUM(N21:N26)</f>
        <v>0</v>
      </c>
      <c r="O20" s="138">
        <f>SUM(O21:O26)</f>
        <v>0</v>
      </c>
      <c r="P20" s="138">
        <f>SUM(P21:P26)</f>
        <v>0</v>
      </c>
      <c r="Q20" s="139">
        <f>SUM(Q21:Q26)</f>
        <v>0</v>
      </c>
      <c r="R20" s="141"/>
      <c r="S20" s="138">
        <f>SUM(S21:S26)</f>
        <v>0</v>
      </c>
      <c r="T20" s="138">
        <f>SUM(T21:T26)</f>
        <v>0</v>
      </c>
      <c r="U20" s="138">
        <f>SUM(U21:U26)</f>
        <v>0</v>
      </c>
      <c r="V20" s="139">
        <f>SUM(V21:V26)</f>
        <v>0</v>
      </c>
      <c r="W20" s="141"/>
      <c r="X20" s="142">
        <f>SUM(X21:X26)</f>
        <v>0</v>
      </c>
      <c r="Y20" s="113"/>
      <c r="Z20" s="138">
        <f>SUM(Z21:Z26)</f>
        <v>0</v>
      </c>
      <c r="AA20" s="138">
        <f>SUM(AA21:AA26)</f>
        <v>0</v>
      </c>
      <c r="AB20" s="138">
        <f>SUM(AB21:AB26)</f>
        <v>0</v>
      </c>
      <c r="AC20" s="138">
        <f>SUM(AC21:AC26)</f>
        <v>0</v>
      </c>
      <c r="AD20" s="141"/>
      <c r="AE20" s="142">
        <f>SUM(AE21:AE26)</f>
        <v>0</v>
      </c>
      <c r="AF20" s="141"/>
      <c r="AG20" s="138">
        <f>SUM(AG21:AG26)</f>
        <v>0</v>
      </c>
      <c r="AH20" s="138">
        <f>SUM(AH21:AH26)</f>
        <v>0</v>
      </c>
      <c r="AI20" s="138">
        <f>SUM(AI21:AI26)</f>
        <v>0</v>
      </c>
      <c r="AJ20" s="138">
        <f>SUM(AJ21:AJ26)</f>
        <v>0</v>
      </c>
      <c r="AK20" s="141"/>
      <c r="AL20" s="142">
        <f>SUM(AL21:AL26)</f>
        <v>0</v>
      </c>
      <c r="AM20" s="141"/>
      <c r="AN20" s="138">
        <f>SUM(AN21:AN26)</f>
        <v>0</v>
      </c>
      <c r="AO20" s="138">
        <f>SUM(AO21:AO26)</f>
        <v>0</v>
      </c>
      <c r="AP20" s="138">
        <f>SUM(AP21:AP26)</f>
        <v>0</v>
      </c>
      <c r="AQ20" s="138">
        <f>SUM(AQ21:AQ26)</f>
        <v>0</v>
      </c>
      <c r="AR20" s="141"/>
      <c r="AS20" s="142">
        <f>SUM(AS21:AS26)</f>
        <v>0</v>
      </c>
      <c r="AT20" s="141"/>
      <c r="AU20" s="138">
        <f>SUM(AU21:AU26)</f>
        <v>0</v>
      </c>
      <c r="AV20" s="138">
        <f>SUM(AV21:AV26)</f>
        <v>0</v>
      </c>
      <c r="AW20" s="138">
        <f>SUM(AW21:AW26)</f>
        <v>0</v>
      </c>
      <c r="AX20" s="138">
        <f>SUM(AX21:AX26)</f>
        <v>0</v>
      </c>
      <c r="AY20" s="141"/>
      <c r="AZ20" s="142">
        <f>SUM(AZ21:AZ26)</f>
        <v>0</v>
      </c>
    </row>
    <row r="21" spans="1:52" x14ac:dyDescent="0.2">
      <c r="A21" s="143"/>
      <c r="B21" s="106" t="s">
        <v>15</v>
      </c>
      <c r="C21" s="104" t="s">
        <v>62</v>
      </c>
      <c r="D21" s="144"/>
      <c r="E21" s="144"/>
      <c r="F21" s="144"/>
      <c r="G21" s="145">
        <f t="shared" ref="G21:G26" si="0">SUM(D21:F21)</f>
        <v>0</v>
      </c>
      <c r="H21" s="140"/>
      <c r="I21" s="144"/>
      <c r="J21" s="144"/>
      <c r="K21" s="144"/>
      <c r="L21" s="145">
        <f t="shared" ref="L21:L26" si="1">SUM(I21:K21)</f>
        <v>0</v>
      </c>
      <c r="M21" s="141"/>
      <c r="N21" s="144"/>
      <c r="O21" s="144"/>
      <c r="P21" s="144"/>
      <c r="Q21" s="145">
        <f t="shared" ref="Q21:Q26" si="2">SUM(N21:P21)</f>
        <v>0</v>
      </c>
      <c r="R21" s="141"/>
      <c r="S21" s="144"/>
      <c r="T21" s="144"/>
      <c r="U21" s="144"/>
      <c r="V21" s="145">
        <f t="shared" ref="V21:V26" si="3">SUM(S21:U21)</f>
        <v>0</v>
      </c>
      <c r="W21" s="141"/>
      <c r="X21" s="147">
        <f t="shared" ref="X21:X26" si="4">SUM(G21+L21+Q21+V21)</f>
        <v>0</v>
      </c>
      <c r="Y21" s="113"/>
      <c r="Z21" s="144"/>
      <c r="AA21" s="144"/>
      <c r="AB21" s="144"/>
      <c r="AC21" s="144"/>
      <c r="AD21" s="141"/>
      <c r="AE21" s="147">
        <f t="shared" ref="AE21:AE26" si="5">SUM(Z21:AC21)</f>
        <v>0</v>
      </c>
      <c r="AF21" s="144"/>
      <c r="AG21" s="144"/>
      <c r="AH21" s="144"/>
      <c r="AI21" s="144"/>
      <c r="AJ21" s="144"/>
      <c r="AK21" s="141"/>
      <c r="AL21" s="147">
        <f t="shared" ref="AL21:AL26" si="6">SUM(AG21:AJ21)</f>
        <v>0</v>
      </c>
      <c r="AM21" s="144"/>
      <c r="AN21" s="144"/>
      <c r="AO21" s="144"/>
      <c r="AP21" s="144"/>
      <c r="AQ21" s="144"/>
      <c r="AR21" s="141"/>
      <c r="AS21" s="147">
        <f t="shared" ref="AS21:AS26" si="7">SUM(AN21:AQ21)</f>
        <v>0</v>
      </c>
      <c r="AT21" s="144"/>
      <c r="AU21" s="144"/>
      <c r="AV21" s="144"/>
      <c r="AW21" s="144"/>
      <c r="AX21" s="144"/>
      <c r="AY21" s="141"/>
      <c r="AZ21" s="147">
        <f t="shared" ref="AZ21:AZ26" si="8">SUM(AU21:AX21)</f>
        <v>0</v>
      </c>
    </row>
    <row r="22" spans="1:52" x14ac:dyDescent="0.2">
      <c r="A22" s="143"/>
      <c r="B22" s="106" t="s">
        <v>17</v>
      </c>
      <c r="C22" s="104" t="s">
        <v>63</v>
      </c>
      <c r="D22" s="144"/>
      <c r="E22" s="144"/>
      <c r="F22" s="144"/>
      <c r="G22" s="145">
        <f t="shared" si="0"/>
        <v>0</v>
      </c>
      <c r="H22" s="140"/>
      <c r="I22" s="144"/>
      <c r="J22" s="144"/>
      <c r="K22" s="144"/>
      <c r="L22" s="145">
        <f t="shared" si="1"/>
        <v>0</v>
      </c>
      <c r="M22" s="141"/>
      <c r="N22" s="144"/>
      <c r="O22" s="144"/>
      <c r="P22" s="144"/>
      <c r="Q22" s="145">
        <f t="shared" si="2"/>
        <v>0</v>
      </c>
      <c r="R22" s="141"/>
      <c r="S22" s="144"/>
      <c r="T22" s="144"/>
      <c r="U22" s="144"/>
      <c r="V22" s="145">
        <f t="shared" si="3"/>
        <v>0</v>
      </c>
      <c r="W22" s="141"/>
      <c r="X22" s="147">
        <f t="shared" si="4"/>
        <v>0</v>
      </c>
      <c r="Y22" s="113"/>
      <c r="Z22" s="144"/>
      <c r="AA22" s="144"/>
      <c r="AB22" s="144"/>
      <c r="AC22" s="144"/>
      <c r="AD22" s="141"/>
      <c r="AE22" s="147">
        <f t="shared" si="5"/>
        <v>0</v>
      </c>
      <c r="AF22" s="144"/>
      <c r="AG22" s="144"/>
      <c r="AH22" s="144"/>
      <c r="AI22" s="144"/>
      <c r="AJ22" s="144"/>
      <c r="AK22" s="141"/>
      <c r="AL22" s="147">
        <f t="shared" si="6"/>
        <v>0</v>
      </c>
      <c r="AM22" s="144"/>
      <c r="AN22" s="144"/>
      <c r="AO22" s="144"/>
      <c r="AP22" s="144"/>
      <c r="AQ22" s="144"/>
      <c r="AR22" s="141"/>
      <c r="AS22" s="147">
        <f t="shared" si="7"/>
        <v>0</v>
      </c>
      <c r="AT22" s="144"/>
      <c r="AU22" s="144"/>
      <c r="AV22" s="144"/>
      <c r="AW22" s="144"/>
      <c r="AX22" s="144"/>
      <c r="AY22" s="141"/>
      <c r="AZ22" s="147">
        <f t="shared" si="8"/>
        <v>0</v>
      </c>
    </row>
    <row r="23" spans="1:52" x14ac:dyDescent="0.2">
      <c r="A23" s="143"/>
      <c r="B23" s="106" t="s">
        <v>22</v>
      </c>
      <c r="C23" s="104" t="s">
        <v>64</v>
      </c>
      <c r="D23" s="144"/>
      <c r="E23" s="144"/>
      <c r="F23" s="144"/>
      <c r="G23" s="145">
        <f t="shared" si="0"/>
        <v>0</v>
      </c>
      <c r="H23" s="140"/>
      <c r="I23" s="144"/>
      <c r="J23" s="144"/>
      <c r="K23" s="144"/>
      <c r="L23" s="145">
        <f t="shared" si="1"/>
        <v>0</v>
      </c>
      <c r="M23" s="141"/>
      <c r="N23" s="144"/>
      <c r="O23" s="144"/>
      <c r="P23" s="144"/>
      <c r="Q23" s="145">
        <f t="shared" si="2"/>
        <v>0</v>
      </c>
      <c r="R23" s="141"/>
      <c r="S23" s="144"/>
      <c r="T23" s="144"/>
      <c r="U23" s="144"/>
      <c r="V23" s="145">
        <f t="shared" si="3"/>
        <v>0</v>
      </c>
      <c r="W23" s="141"/>
      <c r="X23" s="147">
        <f t="shared" si="4"/>
        <v>0</v>
      </c>
      <c r="Y23" s="113"/>
      <c r="Z23" s="144"/>
      <c r="AA23" s="144"/>
      <c r="AB23" s="144"/>
      <c r="AC23" s="144"/>
      <c r="AD23" s="141"/>
      <c r="AE23" s="147">
        <f t="shared" si="5"/>
        <v>0</v>
      </c>
      <c r="AF23" s="144"/>
      <c r="AG23" s="144"/>
      <c r="AH23" s="144"/>
      <c r="AI23" s="144"/>
      <c r="AJ23" s="144"/>
      <c r="AK23" s="141"/>
      <c r="AL23" s="147">
        <f t="shared" si="6"/>
        <v>0</v>
      </c>
      <c r="AM23" s="144"/>
      <c r="AN23" s="144"/>
      <c r="AO23" s="144"/>
      <c r="AP23" s="144"/>
      <c r="AQ23" s="144"/>
      <c r="AR23" s="141"/>
      <c r="AS23" s="147">
        <f t="shared" si="7"/>
        <v>0</v>
      </c>
      <c r="AT23" s="144"/>
      <c r="AU23" s="144"/>
      <c r="AV23" s="144"/>
      <c r="AW23" s="144"/>
      <c r="AX23" s="144"/>
      <c r="AY23" s="141"/>
      <c r="AZ23" s="147">
        <f t="shared" si="8"/>
        <v>0</v>
      </c>
    </row>
    <row r="24" spans="1:52" x14ac:dyDescent="0.2">
      <c r="A24" s="143"/>
      <c r="B24" s="106" t="s">
        <v>34</v>
      </c>
      <c r="C24" s="104" t="s">
        <v>65</v>
      </c>
      <c r="D24" s="144"/>
      <c r="E24" s="144"/>
      <c r="F24" s="144"/>
      <c r="G24" s="145">
        <f t="shared" si="0"/>
        <v>0</v>
      </c>
      <c r="H24" s="140"/>
      <c r="I24" s="144"/>
      <c r="J24" s="144"/>
      <c r="K24" s="144"/>
      <c r="L24" s="145">
        <f t="shared" si="1"/>
        <v>0</v>
      </c>
      <c r="M24" s="141"/>
      <c r="N24" s="144"/>
      <c r="O24" s="144"/>
      <c r="P24" s="144"/>
      <c r="Q24" s="145">
        <f t="shared" si="2"/>
        <v>0</v>
      </c>
      <c r="R24" s="141"/>
      <c r="S24" s="144"/>
      <c r="T24" s="144"/>
      <c r="U24" s="144"/>
      <c r="V24" s="145">
        <f t="shared" si="3"/>
        <v>0</v>
      </c>
      <c r="W24" s="141"/>
      <c r="X24" s="147">
        <f t="shared" si="4"/>
        <v>0</v>
      </c>
      <c r="Y24" s="113"/>
      <c r="Z24" s="144"/>
      <c r="AA24" s="144"/>
      <c r="AB24" s="144"/>
      <c r="AC24" s="144"/>
      <c r="AD24" s="141"/>
      <c r="AE24" s="147">
        <f t="shared" si="5"/>
        <v>0</v>
      </c>
      <c r="AF24" s="144"/>
      <c r="AG24" s="144"/>
      <c r="AH24" s="144"/>
      <c r="AI24" s="144"/>
      <c r="AJ24" s="144"/>
      <c r="AK24" s="141"/>
      <c r="AL24" s="147">
        <f t="shared" si="6"/>
        <v>0</v>
      </c>
      <c r="AM24" s="144"/>
      <c r="AN24" s="144"/>
      <c r="AO24" s="144"/>
      <c r="AP24" s="144"/>
      <c r="AQ24" s="144"/>
      <c r="AR24" s="141"/>
      <c r="AS24" s="147">
        <f t="shared" si="7"/>
        <v>0</v>
      </c>
      <c r="AT24" s="144"/>
      <c r="AU24" s="144"/>
      <c r="AV24" s="144"/>
      <c r="AW24" s="144"/>
      <c r="AX24" s="144"/>
      <c r="AY24" s="141"/>
      <c r="AZ24" s="147">
        <f t="shared" si="8"/>
        <v>0</v>
      </c>
    </row>
    <row r="25" spans="1:52" x14ac:dyDescent="0.2">
      <c r="A25" s="143"/>
      <c r="B25" s="106" t="s">
        <v>36</v>
      </c>
      <c r="C25" s="104" t="s">
        <v>66</v>
      </c>
      <c r="D25" s="144"/>
      <c r="E25" s="144"/>
      <c r="F25" s="144"/>
      <c r="G25" s="145">
        <f t="shared" si="0"/>
        <v>0</v>
      </c>
      <c r="H25" s="140"/>
      <c r="I25" s="144"/>
      <c r="J25" s="144"/>
      <c r="K25" s="144"/>
      <c r="L25" s="145">
        <f t="shared" si="1"/>
        <v>0</v>
      </c>
      <c r="M25" s="141"/>
      <c r="N25" s="144"/>
      <c r="O25" s="144"/>
      <c r="P25" s="144"/>
      <c r="Q25" s="145">
        <f t="shared" si="2"/>
        <v>0</v>
      </c>
      <c r="R25" s="141"/>
      <c r="S25" s="144"/>
      <c r="T25" s="144"/>
      <c r="U25" s="144"/>
      <c r="V25" s="145">
        <f t="shared" si="3"/>
        <v>0</v>
      </c>
      <c r="W25" s="141"/>
      <c r="X25" s="147">
        <f t="shared" si="4"/>
        <v>0</v>
      </c>
      <c r="Y25" s="113"/>
      <c r="Z25" s="144"/>
      <c r="AA25" s="144"/>
      <c r="AB25" s="144"/>
      <c r="AC25" s="144"/>
      <c r="AD25" s="141"/>
      <c r="AE25" s="147">
        <f t="shared" si="5"/>
        <v>0</v>
      </c>
      <c r="AF25" s="144"/>
      <c r="AG25" s="144"/>
      <c r="AH25" s="144"/>
      <c r="AI25" s="144"/>
      <c r="AJ25" s="144"/>
      <c r="AK25" s="141"/>
      <c r="AL25" s="147">
        <f t="shared" si="6"/>
        <v>0</v>
      </c>
      <c r="AM25" s="144"/>
      <c r="AN25" s="144"/>
      <c r="AO25" s="144"/>
      <c r="AP25" s="144"/>
      <c r="AQ25" s="144"/>
      <c r="AR25" s="141"/>
      <c r="AS25" s="147">
        <f t="shared" si="7"/>
        <v>0</v>
      </c>
      <c r="AT25" s="144"/>
      <c r="AU25" s="144"/>
      <c r="AV25" s="144"/>
      <c r="AW25" s="144"/>
      <c r="AX25" s="144"/>
      <c r="AY25" s="141"/>
      <c r="AZ25" s="147">
        <f t="shared" si="8"/>
        <v>0</v>
      </c>
    </row>
    <row r="26" spans="1:52" x14ac:dyDescent="0.2">
      <c r="A26" s="143"/>
      <c r="B26" s="106" t="s">
        <v>38</v>
      </c>
      <c r="C26" s="104" t="s">
        <v>67</v>
      </c>
      <c r="D26" s="144"/>
      <c r="E26" s="144"/>
      <c r="F26" s="144"/>
      <c r="G26" s="145">
        <f t="shared" si="0"/>
        <v>0</v>
      </c>
      <c r="H26" s="140"/>
      <c r="I26" s="144"/>
      <c r="J26" s="144"/>
      <c r="K26" s="144"/>
      <c r="L26" s="145">
        <f t="shared" si="1"/>
        <v>0</v>
      </c>
      <c r="M26" s="141"/>
      <c r="N26" s="144"/>
      <c r="O26" s="144"/>
      <c r="P26" s="144"/>
      <c r="Q26" s="145">
        <f t="shared" si="2"/>
        <v>0</v>
      </c>
      <c r="R26" s="141"/>
      <c r="S26" s="144"/>
      <c r="T26" s="144"/>
      <c r="U26" s="144"/>
      <c r="V26" s="145">
        <f t="shared" si="3"/>
        <v>0</v>
      </c>
      <c r="W26" s="141"/>
      <c r="X26" s="147">
        <f t="shared" si="4"/>
        <v>0</v>
      </c>
      <c r="Y26" s="113"/>
      <c r="Z26" s="144"/>
      <c r="AA26" s="144"/>
      <c r="AB26" s="144"/>
      <c r="AC26" s="144"/>
      <c r="AD26" s="141"/>
      <c r="AE26" s="147">
        <f t="shared" si="5"/>
        <v>0</v>
      </c>
      <c r="AF26" s="144"/>
      <c r="AG26" s="144"/>
      <c r="AH26" s="144"/>
      <c r="AI26" s="144"/>
      <c r="AJ26" s="144"/>
      <c r="AK26" s="141"/>
      <c r="AL26" s="147">
        <f t="shared" si="6"/>
        <v>0</v>
      </c>
      <c r="AM26" s="144"/>
      <c r="AN26" s="144"/>
      <c r="AO26" s="144"/>
      <c r="AP26" s="144"/>
      <c r="AQ26" s="144"/>
      <c r="AR26" s="141"/>
      <c r="AS26" s="147">
        <f t="shared" si="7"/>
        <v>0</v>
      </c>
      <c r="AT26" s="144"/>
      <c r="AU26" s="144"/>
      <c r="AV26" s="144"/>
      <c r="AW26" s="144"/>
      <c r="AX26" s="144"/>
      <c r="AY26" s="141"/>
      <c r="AZ26" s="147">
        <f t="shared" si="8"/>
        <v>0</v>
      </c>
    </row>
    <row r="27" spans="1:52" ht="9.9499999999999993" customHeight="1" x14ac:dyDescent="0.2">
      <c r="A27" s="143"/>
      <c r="D27" s="144"/>
      <c r="E27" s="144"/>
      <c r="F27" s="144"/>
      <c r="G27" s="145"/>
      <c r="H27" s="140"/>
      <c r="I27" s="144"/>
      <c r="J27" s="144"/>
      <c r="K27" s="144"/>
      <c r="L27" s="145"/>
      <c r="M27" s="141"/>
      <c r="N27" s="144"/>
      <c r="O27" s="146"/>
      <c r="P27" s="144"/>
      <c r="Q27" s="145"/>
      <c r="R27" s="141"/>
      <c r="S27" s="144"/>
      <c r="T27" s="144"/>
      <c r="U27" s="144"/>
      <c r="V27" s="145"/>
      <c r="W27" s="141"/>
      <c r="X27" s="147"/>
      <c r="Y27" s="113"/>
      <c r="Z27" s="144"/>
      <c r="AA27" s="144"/>
      <c r="AB27" s="144"/>
      <c r="AC27" s="144"/>
      <c r="AD27" s="141"/>
      <c r="AE27" s="147"/>
      <c r="AF27" s="144"/>
      <c r="AG27" s="144"/>
      <c r="AH27" s="144"/>
      <c r="AI27" s="144"/>
      <c r="AJ27" s="144"/>
      <c r="AK27" s="141"/>
      <c r="AL27" s="147"/>
      <c r="AM27" s="144"/>
      <c r="AN27" s="144"/>
      <c r="AO27" s="144"/>
      <c r="AP27" s="144"/>
      <c r="AQ27" s="144"/>
      <c r="AR27" s="141"/>
      <c r="AS27" s="147"/>
      <c r="AT27" s="144"/>
      <c r="AU27" s="144"/>
      <c r="AV27" s="144"/>
      <c r="AW27" s="144"/>
      <c r="AX27" s="144"/>
      <c r="AY27" s="141"/>
      <c r="AZ27" s="147"/>
    </row>
    <row r="28" spans="1:52" ht="12" customHeight="1" x14ac:dyDescent="0.2">
      <c r="A28" s="149">
        <v>3</v>
      </c>
      <c r="B28" s="104" t="s">
        <v>68</v>
      </c>
      <c r="D28" s="138"/>
      <c r="E28" s="138"/>
      <c r="F28" s="138"/>
      <c r="G28" s="139">
        <f>SUM(D28:F28)</f>
        <v>0</v>
      </c>
      <c r="H28" s="140"/>
      <c r="I28" s="138"/>
      <c r="J28" s="138"/>
      <c r="K28" s="138"/>
      <c r="L28" s="139">
        <f>SUM(I28:K28)</f>
        <v>0</v>
      </c>
      <c r="M28" s="141"/>
      <c r="N28" s="138"/>
      <c r="O28" s="150"/>
      <c r="P28" s="138"/>
      <c r="Q28" s="139">
        <f>SUM(N28:P28)</f>
        <v>0</v>
      </c>
      <c r="R28" s="141"/>
      <c r="S28" s="138"/>
      <c r="T28" s="138"/>
      <c r="U28" s="138"/>
      <c r="V28" s="139">
        <f>SUM(S28:U28)</f>
        <v>0</v>
      </c>
      <c r="W28" s="141"/>
      <c r="X28" s="142">
        <f>SUM(G28+L28+Q28+V28)</f>
        <v>0</v>
      </c>
      <c r="Y28" s="113"/>
      <c r="Z28" s="138"/>
      <c r="AA28" s="138"/>
      <c r="AB28" s="138"/>
      <c r="AC28" s="138"/>
      <c r="AD28" s="141"/>
      <c r="AE28" s="142">
        <f>SUM(Z28:AC28)</f>
        <v>0</v>
      </c>
      <c r="AF28" s="144"/>
      <c r="AG28" s="138"/>
      <c r="AH28" s="138"/>
      <c r="AI28" s="138"/>
      <c r="AJ28" s="138"/>
      <c r="AK28" s="141"/>
      <c r="AL28" s="142">
        <f>SUM(AG28:AJ28)</f>
        <v>0</v>
      </c>
      <c r="AM28" s="144"/>
      <c r="AN28" s="138"/>
      <c r="AO28" s="138"/>
      <c r="AP28" s="138"/>
      <c r="AQ28" s="138"/>
      <c r="AR28" s="141"/>
      <c r="AS28" s="142">
        <f>SUM(AN28:AQ28)</f>
        <v>0</v>
      </c>
      <c r="AT28" s="144"/>
      <c r="AU28" s="138"/>
      <c r="AV28" s="138"/>
      <c r="AW28" s="138"/>
      <c r="AX28" s="138"/>
      <c r="AY28" s="141"/>
      <c r="AZ28" s="142">
        <f>SUM(AU28:AX28)</f>
        <v>0</v>
      </c>
    </row>
    <row r="29" spans="1:52" ht="9.9499999999999993" customHeight="1" x14ac:dyDescent="0.2">
      <c r="A29" s="151"/>
      <c r="D29" s="144"/>
      <c r="E29" s="144"/>
      <c r="F29" s="144"/>
      <c r="G29" s="145"/>
      <c r="H29" s="140"/>
      <c r="I29" s="144"/>
      <c r="J29" s="144"/>
      <c r="K29" s="144"/>
      <c r="L29" s="145"/>
      <c r="M29" s="141"/>
      <c r="N29" s="144"/>
      <c r="O29" s="146"/>
      <c r="P29" s="144"/>
      <c r="Q29" s="145"/>
      <c r="R29" s="141"/>
      <c r="S29" s="144"/>
      <c r="T29" s="144"/>
      <c r="U29" s="144"/>
      <c r="V29" s="145"/>
      <c r="W29" s="141"/>
      <c r="X29" s="147"/>
      <c r="Y29" s="113"/>
      <c r="Z29" s="144"/>
      <c r="AA29" s="144"/>
      <c r="AB29" s="144"/>
      <c r="AC29" s="144"/>
      <c r="AD29" s="141"/>
      <c r="AE29" s="147"/>
      <c r="AF29" s="144"/>
      <c r="AG29" s="144"/>
      <c r="AH29" s="144"/>
      <c r="AI29" s="144"/>
      <c r="AJ29" s="144"/>
      <c r="AK29" s="141"/>
      <c r="AL29" s="147"/>
      <c r="AM29" s="144"/>
      <c r="AN29" s="144"/>
      <c r="AO29" s="144"/>
      <c r="AP29" s="144"/>
      <c r="AQ29" s="144"/>
      <c r="AR29" s="141"/>
      <c r="AS29" s="147"/>
      <c r="AT29" s="144"/>
      <c r="AU29" s="144"/>
      <c r="AV29" s="144"/>
      <c r="AW29" s="144"/>
      <c r="AX29" s="144"/>
      <c r="AY29" s="141"/>
      <c r="AZ29" s="147"/>
    </row>
    <row r="30" spans="1:52" s="109" customFormat="1" ht="9.9499999999999993" customHeight="1" x14ac:dyDescent="0.2">
      <c r="A30" s="152">
        <v>4</v>
      </c>
      <c r="B30" s="109" t="s">
        <v>79</v>
      </c>
      <c r="D30" s="153">
        <f>SUM(D31:D33)</f>
        <v>0</v>
      </c>
      <c r="E30" s="153">
        <f>SUM(E31:E33)</f>
        <v>0</v>
      </c>
      <c r="F30" s="153">
        <f>SUM(F31:F33)</f>
        <v>0</v>
      </c>
      <c r="G30" s="154">
        <f>SUM(G31:G33)</f>
        <v>0</v>
      </c>
      <c r="H30" s="155"/>
      <c r="I30" s="153">
        <f>SUM(I31:I33)</f>
        <v>0</v>
      </c>
      <c r="J30" s="153">
        <f>SUM(J31:J33)</f>
        <v>0</v>
      </c>
      <c r="K30" s="153">
        <f>SUM(K31:K33)</f>
        <v>0</v>
      </c>
      <c r="L30" s="154">
        <f>SUM(L31:L33)</f>
        <v>0</v>
      </c>
      <c r="M30" s="156"/>
      <c r="N30" s="153">
        <f>SUM(N31:N33)</f>
        <v>0</v>
      </c>
      <c r="O30" s="153">
        <f>SUM(O31:O33)</f>
        <v>0</v>
      </c>
      <c r="P30" s="153">
        <f>SUM(P31:P33)</f>
        <v>0</v>
      </c>
      <c r="Q30" s="154">
        <f>SUM(Q31:Q33)</f>
        <v>0</v>
      </c>
      <c r="R30" s="156"/>
      <c r="S30" s="153">
        <f>SUM(S31:S33)</f>
        <v>0</v>
      </c>
      <c r="T30" s="153">
        <f>SUM(T31:T33)</f>
        <v>0</v>
      </c>
      <c r="U30" s="153">
        <f>SUM(U31:U33)</f>
        <v>0</v>
      </c>
      <c r="V30" s="154">
        <f>SUM(V31:V33)</f>
        <v>0</v>
      </c>
      <c r="W30" s="156"/>
      <c r="X30" s="157">
        <f>SUM(X31:X33)</f>
        <v>0</v>
      </c>
      <c r="Y30" s="158"/>
      <c r="Z30" s="153">
        <f>SUM(Z31:Z33)</f>
        <v>0</v>
      </c>
      <c r="AA30" s="153">
        <f>SUM(AA31:AA33)</f>
        <v>0</v>
      </c>
      <c r="AB30" s="153">
        <f>SUM(AB31:AB33)</f>
        <v>0</v>
      </c>
      <c r="AC30" s="153">
        <f>SUM(AC31:AC33)</f>
        <v>0</v>
      </c>
      <c r="AD30" s="156"/>
      <c r="AE30" s="157">
        <f>SUM(AE31:AE33)</f>
        <v>0</v>
      </c>
      <c r="AF30" s="156"/>
      <c r="AG30" s="153">
        <f>SUM(AG31:AG33)</f>
        <v>0</v>
      </c>
      <c r="AH30" s="153">
        <f>SUM(AH31:AH33)</f>
        <v>0</v>
      </c>
      <c r="AI30" s="153">
        <f>SUM(AI31:AI33)</f>
        <v>0</v>
      </c>
      <c r="AJ30" s="153">
        <f>SUM(AJ31:AJ33)</f>
        <v>0</v>
      </c>
      <c r="AK30" s="156"/>
      <c r="AL30" s="157">
        <f>SUM(AL31:AL33)</f>
        <v>0</v>
      </c>
      <c r="AM30" s="156"/>
      <c r="AN30" s="153">
        <f>SUM(AN31:AN33)</f>
        <v>0</v>
      </c>
      <c r="AO30" s="153">
        <f>SUM(AO31:AO33)</f>
        <v>0</v>
      </c>
      <c r="AP30" s="153">
        <f>SUM(AP31:AP33)</f>
        <v>0</v>
      </c>
      <c r="AQ30" s="153">
        <f>SUM(AQ31:AQ33)</f>
        <v>0</v>
      </c>
      <c r="AR30" s="156"/>
      <c r="AS30" s="157">
        <f>SUM(AS31:AS33)</f>
        <v>0</v>
      </c>
      <c r="AT30" s="156"/>
      <c r="AU30" s="153">
        <f>SUM(AU31:AU33)</f>
        <v>0</v>
      </c>
      <c r="AV30" s="153">
        <f>SUM(AV31:AV33)</f>
        <v>0</v>
      </c>
      <c r="AW30" s="153">
        <f>SUM(AW31:AW33)</f>
        <v>0</v>
      </c>
      <c r="AX30" s="153">
        <f>SUM(AX31:AX33)</f>
        <v>0</v>
      </c>
      <c r="AY30" s="156"/>
      <c r="AZ30" s="157">
        <f>SUM(AZ31:AZ33)</f>
        <v>0</v>
      </c>
    </row>
    <row r="31" spans="1:52" ht="9.9499999999999993" customHeight="1" x14ac:dyDescent="0.2">
      <c r="A31" s="143"/>
      <c r="B31" s="106" t="s">
        <v>15</v>
      </c>
      <c r="C31" s="104" t="s">
        <v>80</v>
      </c>
      <c r="D31" s="144"/>
      <c r="E31" s="144"/>
      <c r="F31" s="144"/>
      <c r="G31" s="145">
        <f>SUM(D31:F31)</f>
        <v>0</v>
      </c>
      <c r="H31" s="140"/>
      <c r="I31" s="144"/>
      <c r="J31" s="144"/>
      <c r="K31" s="144"/>
      <c r="L31" s="145">
        <f>SUM(I31:K31)</f>
        <v>0</v>
      </c>
      <c r="M31" s="141"/>
      <c r="N31" s="144"/>
      <c r="O31" s="146"/>
      <c r="P31" s="144"/>
      <c r="Q31" s="145">
        <f>SUM(N31:P31)</f>
        <v>0</v>
      </c>
      <c r="R31" s="141"/>
      <c r="S31" s="144"/>
      <c r="T31" s="144"/>
      <c r="U31" s="144"/>
      <c r="V31" s="145">
        <f>SUM(S31:U31)</f>
        <v>0</v>
      </c>
      <c r="W31" s="141"/>
      <c r="X31" s="147">
        <f>SUM(G31+L31+Q31+V31)</f>
        <v>0</v>
      </c>
      <c r="Y31" s="113"/>
      <c r="Z31" s="144"/>
      <c r="AA31" s="144"/>
      <c r="AB31" s="144"/>
      <c r="AC31" s="144"/>
      <c r="AD31" s="141"/>
      <c r="AE31" s="147">
        <f>SUM(Z31:AC31)</f>
        <v>0</v>
      </c>
      <c r="AF31" s="144"/>
      <c r="AG31" s="144"/>
      <c r="AH31" s="144"/>
      <c r="AI31" s="144"/>
      <c r="AJ31" s="144"/>
      <c r="AK31" s="141"/>
      <c r="AL31" s="147">
        <f>SUM(AG31:AJ31)</f>
        <v>0</v>
      </c>
      <c r="AM31" s="144"/>
      <c r="AN31" s="144"/>
      <c r="AO31" s="144"/>
      <c r="AP31" s="144"/>
      <c r="AQ31" s="144"/>
      <c r="AR31" s="141"/>
      <c r="AS31" s="147">
        <f>SUM(AN31:AQ31)</f>
        <v>0</v>
      </c>
      <c r="AT31" s="144"/>
      <c r="AU31" s="144"/>
      <c r="AV31" s="144"/>
      <c r="AW31" s="144"/>
      <c r="AX31" s="144"/>
      <c r="AY31" s="141"/>
      <c r="AZ31" s="147">
        <f>SUM(AU31:AX31)</f>
        <v>0</v>
      </c>
    </row>
    <row r="32" spans="1:52" ht="9.9499999999999993" customHeight="1" x14ac:dyDescent="0.2">
      <c r="A32" s="143"/>
      <c r="B32" s="106" t="s">
        <v>17</v>
      </c>
      <c r="C32" s="104" t="s">
        <v>81</v>
      </c>
      <c r="D32" s="144"/>
      <c r="E32" s="144"/>
      <c r="F32" s="144"/>
      <c r="G32" s="145">
        <f>SUM(D32:F32)</f>
        <v>0</v>
      </c>
      <c r="H32" s="140"/>
      <c r="I32" s="144"/>
      <c r="J32" s="144"/>
      <c r="K32" s="144"/>
      <c r="L32" s="145">
        <f>SUM(I32:K32)</f>
        <v>0</v>
      </c>
      <c r="M32" s="141"/>
      <c r="N32" s="144"/>
      <c r="O32" s="146"/>
      <c r="P32" s="144"/>
      <c r="Q32" s="145">
        <f>SUM(N32:P32)</f>
        <v>0</v>
      </c>
      <c r="R32" s="141"/>
      <c r="S32" s="144"/>
      <c r="T32" s="144"/>
      <c r="U32" s="144"/>
      <c r="V32" s="145">
        <f>SUM(S32:U32)</f>
        <v>0</v>
      </c>
      <c r="W32" s="141"/>
      <c r="X32" s="147">
        <f>SUM(G32+L32+Q32+V32)</f>
        <v>0</v>
      </c>
      <c r="Y32" s="113"/>
      <c r="Z32" s="144"/>
      <c r="AA32" s="144"/>
      <c r="AB32" s="144"/>
      <c r="AC32" s="144"/>
      <c r="AD32" s="141"/>
      <c r="AE32" s="147">
        <f>SUM(Z32:AC32)</f>
        <v>0</v>
      </c>
      <c r="AF32" s="144"/>
      <c r="AG32" s="144"/>
      <c r="AH32" s="144"/>
      <c r="AI32" s="144"/>
      <c r="AJ32" s="144"/>
      <c r="AK32" s="141"/>
      <c r="AL32" s="147">
        <f>SUM(AG32:AJ32)</f>
        <v>0</v>
      </c>
      <c r="AM32" s="144"/>
      <c r="AN32" s="144"/>
      <c r="AO32" s="144"/>
      <c r="AP32" s="144"/>
      <c r="AQ32" s="144"/>
      <c r="AR32" s="141"/>
      <c r="AS32" s="147">
        <f>SUM(AN32:AQ32)</f>
        <v>0</v>
      </c>
      <c r="AT32" s="144"/>
      <c r="AU32" s="144"/>
      <c r="AV32" s="144"/>
      <c r="AW32" s="144"/>
      <c r="AX32" s="144"/>
      <c r="AY32" s="141"/>
      <c r="AZ32" s="147">
        <f>SUM(AU32:AX32)</f>
        <v>0</v>
      </c>
    </row>
    <row r="33" spans="1:52" ht="9.9499999999999993" customHeight="1" x14ac:dyDescent="0.2">
      <c r="A33" s="143"/>
      <c r="B33" s="106" t="s">
        <v>22</v>
      </c>
      <c r="C33" s="104" t="s">
        <v>82</v>
      </c>
      <c r="D33" s="144"/>
      <c r="E33" s="144"/>
      <c r="F33" s="144"/>
      <c r="G33" s="145">
        <f>SUM(D33:F33)</f>
        <v>0</v>
      </c>
      <c r="H33" s="140"/>
      <c r="I33" s="144"/>
      <c r="J33" s="144"/>
      <c r="K33" s="144"/>
      <c r="L33" s="145">
        <f>SUM(I33:K33)</f>
        <v>0</v>
      </c>
      <c r="M33" s="141"/>
      <c r="N33" s="144"/>
      <c r="O33" s="146"/>
      <c r="P33" s="144"/>
      <c r="Q33" s="145">
        <f>SUM(N33:P33)</f>
        <v>0</v>
      </c>
      <c r="R33" s="141"/>
      <c r="S33" s="144"/>
      <c r="T33" s="144"/>
      <c r="U33" s="144"/>
      <c r="V33" s="145">
        <f>SUM(S33:U33)</f>
        <v>0</v>
      </c>
      <c r="W33" s="141"/>
      <c r="X33" s="147">
        <f>SUM(G33+L33+Q33+V33)</f>
        <v>0</v>
      </c>
      <c r="Y33" s="159"/>
      <c r="Z33" s="144"/>
      <c r="AA33" s="144"/>
      <c r="AB33" s="144"/>
      <c r="AC33" s="144"/>
      <c r="AD33" s="141"/>
      <c r="AE33" s="147">
        <f>SUM(Z33:AC33)</f>
        <v>0</v>
      </c>
      <c r="AF33" s="144"/>
      <c r="AG33" s="144"/>
      <c r="AH33" s="144"/>
      <c r="AI33" s="144"/>
      <c r="AJ33" s="144"/>
      <c r="AK33" s="141"/>
      <c r="AL33" s="147">
        <f>SUM(AG33:AJ33)</f>
        <v>0</v>
      </c>
      <c r="AM33" s="144"/>
      <c r="AN33" s="144"/>
      <c r="AO33" s="144"/>
      <c r="AP33" s="144"/>
      <c r="AQ33" s="144"/>
      <c r="AR33" s="141"/>
      <c r="AS33" s="147">
        <f>SUM(AN33:AQ33)</f>
        <v>0</v>
      </c>
      <c r="AT33" s="144"/>
      <c r="AU33" s="144"/>
      <c r="AV33" s="144"/>
      <c r="AW33" s="144"/>
      <c r="AX33" s="144"/>
      <c r="AY33" s="141"/>
      <c r="AZ33" s="147">
        <f>SUM(AU33:AX33)</f>
        <v>0</v>
      </c>
    </row>
    <row r="34" spans="1:52" ht="9.9499999999999993" customHeight="1" x14ac:dyDescent="0.2">
      <c r="A34" s="143"/>
      <c r="D34" s="144"/>
      <c r="E34" s="144"/>
      <c r="F34" s="144"/>
      <c r="G34" s="145"/>
      <c r="H34" s="140"/>
      <c r="I34" s="144"/>
      <c r="J34" s="144"/>
      <c r="K34" s="144"/>
      <c r="L34" s="145"/>
      <c r="M34" s="141"/>
      <c r="N34" s="144"/>
      <c r="O34" s="146"/>
      <c r="P34" s="144"/>
      <c r="Q34" s="145"/>
      <c r="R34" s="141"/>
      <c r="S34" s="144"/>
      <c r="T34" s="144"/>
      <c r="U34" s="144"/>
      <c r="V34" s="145"/>
      <c r="W34" s="141"/>
      <c r="X34" s="147"/>
      <c r="Y34" s="159"/>
      <c r="Z34" s="144"/>
      <c r="AA34" s="144"/>
      <c r="AB34" s="144"/>
      <c r="AC34" s="144"/>
      <c r="AD34" s="141"/>
      <c r="AE34" s="147"/>
      <c r="AF34" s="144"/>
      <c r="AG34" s="144"/>
      <c r="AH34" s="144"/>
      <c r="AI34" s="144"/>
      <c r="AJ34" s="144"/>
      <c r="AK34" s="141"/>
      <c r="AL34" s="147"/>
      <c r="AM34" s="144"/>
      <c r="AN34" s="144"/>
      <c r="AO34" s="144"/>
      <c r="AP34" s="144"/>
      <c r="AQ34" s="144"/>
      <c r="AR34" s="141"/>
      <c r="AS34" s="147"/>
      <c r="AT34" s="144"/>
      <c r="AU34" s="144"/>
      <c r="AV34" s="144"/>
      <c r="AW34" s="144"/>
      <c r="AX34" s="144"/>
      <c r="AY34" s="141"/>
      <c r="AZ34" s="147"/>
    </row>
    <row r="35" spans="1:52" ht="13.5" thickBot="1" x14ac:dyDescent="0.25">
      <c r="A35" s="130" t="s">
        <v>69</v>
      </c>
      <c r="D35" s="160">
        <f>SUM(D15,D20,D28,D30)</f>
        <v>0</v>
      </c>
      <c r="E35" s="160">
        <f>SUM(E15,E20,E28,E30)</f>
        <v>0</v>
      </c>
      <c r="F35" s="160">
        <f>SUM(F15,F20,F28,F30)</f>
        <v>0</v>
      </c>
      <c r="G35" s="161">
        <f>SUM(G15,G20,G28,G30)</f>
        <v>0</v>
      </c>
      <c r="H35" s="155"/>
      <c r="I35" s="160">
        <f>SUM(I15,I20,I28,I30)</f>
        <v>0</v>
      </c>
      <c r="J35" s="160">
        <f>SUM(J15,J20,J28,J30)</f>
        <v>0</v>
      </c>
      <c r="K35" s="160">
        <f>SUM(K15,K20,K28,K30)</f>
        <v>0</v>
      </c>
      <c r="L35" s="161">
        <f>SUM(L15,L20,L28,L30)</f>
        <v>0</v>
      </c>
      <c r="M35" s="156"/>
      <c r="N35" s="160">
        <f>SUM(N15,N20,N28,N30)</f>
        <v>0</v>
      </c>
      <c r="O35" s="162">
        <f>SUM(O15,O20,O28,O30)</f>
        <v>0</v>
      </c>
      <c r="P35" s="160">
        <f>SUM(P15,P20,P28,P30)</f>
        <v>0</v>
      </c>
      <c r="Q35" s="161">
        <f>SUM(Q15,Q20,Q28,Q30)</f>
        <v>0</v>
      </c>
      <c r="R35" s="156"/>
      <c r="S35" s="160">
        <f>SUM(S15,S20,S28,S30)</f>
        <v>0</v>
      </c>
      <c r="T35" s="160">
        <f>SUM(T15,T20,T28,T30)</f>
        <v>0</v>
      </c>
      <c r="U35" s="160">
        <f>SUM(U15,U20,U28,U30)</f>
        <v>0</v>
      </c>
      <c r="V35" s="161">
        <f>SUM(V15,V20,V28,V30)</f>
        <v>0</v>
      </c>
      <c r="W35" s="156"/>
      <c r="X35" s="163">
        <f>SUM(X15,X20,X28,X30)</f>
        <v>0</v>
      </c>
      <c r="Y35" s="159"/>
      <c r="Z35" s="160">
        <f>SUM(Z15,Z20,Z28,Z30)</f>
        <v>0</v>
      </c>
      <c r="AA35" s="160">
        <f>SUM(AA15,AA20,AA28,AA30)</f>
        <v>0</v>
      </c>
      <c r="AB35" s="160">
        <f>SUM(AB15,AB20,AB28,AB30)</f>
        <v>0</v>
      </c>
      <c r="AC35" s="160">
        <f>SUM(AC15,AC20,AC28,AC30)</f>
        <v>0</v>
      </c>
      <c r="AD35" s="156"/>
      <c r="AE35" s="163">
        <f>SUM(AE15,AE20,AE28,AE30)</f>
        <v>0</v>
      </c>
      <c r="AF35" s="156"/>
      <c r="AG35" s="160">
        <f>SUM(AG15,AG20,AG28,AG30)</f>
        <v>0</v>
      </c>
      <c r="AH35" s="160">
        <f>SUM(AH15,AH20,AH28,AH30)</f>
        <v>0</v>
      </c>
      <c r="AI35" s="160">
        <f>SUM(AI15,AI20,AI28,AI30)</f>
        <v>0</v>
      </c>
      <c r="AJ35" s="160">
        <f>SUM(AJ15,AJ20,AJ28,AJ30)</f>
        <v>0</v>
      </c>
      <c r="AK35" s="156"/>
      <c r="AL35" s="163">
        <f>SUM(AL15,AL20,AL28,AL30)</f>
        <v>0</v>
      </c>
      <c r="AM35" s="156"/>
      <c r="AN35" s="160">
        <f>SUM(AN15,AN20,AN28,AN30)</f>
        <v>0</v>
      </c>
      <c r="AO35" s="160">
        <f>SUM(AO15,AO20,AO28,AO30)</f>
        <v>0</v>
      </c>
      <c r="AP35" s="160">
        <f>SUM(AP15,AP20,AP28,AP30)</f>
        <v>0</v>
      </c>
      <c r="AQ35" s="160">
        <f>SUM(AQ15,AQ20,AQ28,AQ30)</f>
        <v>0</v>
      </c>
      <c r="AR35" s="156"/>
      <c r="AS35" s="163">
        <f>SUM(AS15,AS20,AS28,AS30)</f>
        <v>0</v>
      </c>
      <c r="AT35" s="156"/>
      <c r="AU35" s="160">
        <f>SUM(AU15,AU20,AU28,AU30)</f>
        <v>0</v>
      </c>
      <c r="AV35" s="160">
        <f>SUM(AV15,AV20,AV28,AV30)</f>
        <v>0</v>
      </c>
      <c r="AW35" s="160">
        <f>SUM(AW15,AW20,AW28,AW30)</f>
        <v>0</v>
      </c>
      <c r="AX35" s="160">
        <f>SUM(AX15,AX20,AX28,AX30)</f>
        <v>0</v>
      </c>
      <c r="AY35" s="156"/>
      <c r="AZ35" s="163">
        <f>SUM(AZ15,AZ20,AZ28,AZ30)</f>
        <v>0</v>
      </c>
    </row>
    <row r="36" spans="1:52" ht="13.5" thickTop="1" x14ac:dyDescent="0.2"/>
    <row r="38" spans="1:52" x14ac:dyDescent="0.2">
      <c r="I38" s="104" t="s">
        <v>132</v>
      </c>
      <c r="AW38" s="104" t="s">
        <v>133</v>
      </c>
    </row>
    <row r="41" spans="1:52" x14ac:dyDescent="0.2">
      <c r="I41" s="105"/>
      <c r="J41" s="105"/>
      <c r="K41" s="105"/>
      <c r="AW41" s="105"/>
      <c r="AX41" s="105"/>
      <c r="AY41" s="105"/>
    </row>
    <row r="42" spans="1:52" x14ac:dyDescent="0.2">
      <c r="I42" s="223" t="s">
        <v>114</v>
      </c>
      <c r="J42" s="223"/>
      <c r="K42" s="223"/>
      <c r="AW42" s="223" t="s">
        <v>114</v>
      </c>
      <c r="AX42" s="223"/>
      <c r="AY42" s="223"/>
    </row>
    <row r="43" spans="1:52" x14ac:dyDescent="0.2">
      <c r="I43" s="223" t="s">
        <v>633</v>
      </c>
      <c r="J43" s="223"/>
      <c r="K43" s="223"/>
      <c r="AW43" s="223" t="s">
        <v>117</v>
      </c>
      <c r="AX43" s="223"/>
      <c r="AY43" s="223"/>
    </row>
  </sheetData>
  <mergeCells count="9">
    <mergeCell ref="I42:K42"/>
    <mergeCell ref="I43:K43"/>
    <mergeCell ref="AW42:AY42"/>
    <mergeCell ref="AW43:AY43"/>
    <mergeCell ref="AN11:AS11"/>
    <mergeCell ref="AU11:AZ11"/>
    <mergeCell ref="D11:X11"/>
    <mergeCell ref="Z11:AE11"/>
    <mergeCell ref="AG11:AL11"/>
  </mergeCells>
  <pageMargins left="0.70866141732283472" right="0.70866141732283472" top="0.74803149606299213" bottom="0.74803149606299213" header="0.31496062992125984" footer="0.31496062992125984"/>
  <pageSetup paperSize="14" scale="32" fitToHeight="0" orientation="landscape" r:id="rId1"/>
  <headerFooter>
    <oddHeader>&amp;RAnnex 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Normal="100" workbookViewId="0">
      <selection activeCell="H32" sqref="H32:J32"/>
    </sheetView>
  </sheetViews>
  <sheetFormatPr defaultRowHeight="12.75" x14ac:dyDescent="0.2"/>
  <cols>
    <col min="1" max="2" width="2.1640625" style="104" customWidth="1"/>
    <col min="3" max="3" width="32.5" style="104" customWidth="1"/>
    <col min="4" max="6" width="11.1640625" style="104" customWidth="1"/>
    <col min="7" max="7" width="16.1640625" style="104" customWidth="1"/>
    <col min="8" max="10" width="11.83203125" style="104" customWidth="1"/>
    <col min="11" max="11" width="17" style="104" customWidth="1"/>
    <col min="12" max="14" width="11.83203125" style="104" customWidth="1"/>
    <col min="15" max="15" width="14.1640625" style="104" customWidth="1"/>
    <col min="16" max="18" width="11.83203125" style="104" customWidth="1"/>
    <col min="19" max="19" width="16.1640625" style="104" customWidth="1"/>
    <col min="20" max="20" width="11.83203125" style="104" customWidth="1"/>
    <col min="21" max="21" width="2.83203125" style="104" customWidth="1"/>
    <col min="22" max="22" width="15.33203125" style="104" bestFit="1" customWidth="1"/>
    <col min="23" max="23" width="16.33203125" style="104" bestFit="1" customWidth="1"/>
    <col min="24" max="25" width="15.83203125" style="104" bestFit="1" customWidth="1"/>
    <col min="26" max="26" width="11.83203125" style="104" customWidth="1"/>
    <col min="27" max="27" width="2.5" style="104" customWidth="1"/>
    <col min="28" max="28" width="15.33203125" style="104" bestFit="1" customWidth="1"/>
    <col min="29" max="29" width="16.33203125" style="104" bestFit="1" customWidth="1"/>
    <col min="30" max="30" width="15.83203125" style="104" bestFit="1" customWidth="1"/>
    <col min="31" max="31" width="14.1640625" style="104" customWidth="1"/>
    <col min="32" max="32" width="11.83203125" style="104" customWidth="1"/>
    <col min="33" max="33" width="2.5" style="104" customWidth="1"/>
    <col min="34" max="34" width="15.33203125" style="104" bestFit="1" customWidth="1"/>
    <col min="35" max="35" width="16.33203125" style="104" bestFit="1" customWidth="1"/>
    <col min="36" max="36" width="15.83203125" style="104" bestFit="1" customWidth="1"/>
    <col min="37" max="37" width="14.1640625" style="104" customWidth="1"/>
    <col min="38" max="38" width="11.83203125" style="104" customWidth="1"/>
    <col min="39" max="39" width="2.5" style="104" customWidth="1"/>
    <col min="40" max="40" width="15.33203125" style="104" bestFit="1" customWidth="1"/>
    <col min="41" max="41" width="16.33203125" style="104" bestFit="1" customWidth="1"/>
    <col min="42" max="42" width="15.83203125" style="104" bestFit="1" customWidth="1"/>
    <col min="43" max="43" width="14.1640625" style="104" customWidth="1"/>
    <col min="44" max="44" width="11.83203125" style="104" customWidth="1"/>
    <col min="45" max="16384" width="9.33203125" style="104"/>
  </cols>
  <sheetData>
    <row r="1" spans="1:44" x14ac:dyDescent="0.2">
      <c r="A1" s="108" t="s">
        <v>0</v>
      </c>
    </row>
    <row r="2" spans="1:44" x14ac:dyDescent="0.2">
      <c r="A2" s="73" t="s">
        <v>143</v>
      </c>
    </row>
    <row r="3" spans="1:44" x14ac:dyDescent="0.2">
      <c r="A3" s="104" t="s">
        <v>83</v>
      </c>
    </row>
    <row r="4" spans="1:44" x14ac:dyDescent="0.2">
      <c r="A4" s="104" t="s">
        <v>84</v>
      </c>
    </row>
    <row r="7" spans="1:44" x14ac:dyDescent="0.2">
      <c r="A7" s="108" t="s">
        <v>131</v>
      </c>
    </row>
    <row r="8" spans="1:44" x14ac:dyDescent="0.2">
      <c r="A8" s="108" t="s">
        <v>135</v>
      </c>
    </row>
    <row r="9" spans="1:44" x14ac:dyDescent="0.2">
      <c r="A9" s="108"/>
    </row>
    <row r="10" spans="1:44" x14ac:dyDescent="0.2">
      <c r="A10" s="109"/>
      <c r="M10" s="110"/>
      <c r="T10" s="112"/>
      <c r="X10" s="113"/>
      <c r="Y10" s="114"/>
      <c r="AA10" s="112"/>
      <c r="AB10" s="116"/>
      <c r="AC10" s="113"/>
      <c r="AD10" s="117"/>
      <c r="AE10" s="118"/>
      <c r="AF10" s="119"/>
      <c r="AG10" s="112"/>
      <c r="AH10" s="116"/>
      <c r="AI10" s="113"/>
      <c r="AJ10" s="117"/>
      <c r="AK10" s="118"/>
      <c r="AL10" s="119"/>
      <c r="AM10" s="112"/>
      <c r="AN10" s="116"/>
      <c r="AO10" s="113"/>
      <c r="AP10" s="117"/>
      <c r="AQ10" s="118"/>
      <c r="AR10" s="119"/>
    </row>
    <row r="11" spans="1:44" s="120" customFormat="1" x14ac:dyDescent="0.2">
      <c r="D11" s="225">
        <v>2023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V11" s="225">
        <v>2024</v>
      </c>
      <c r="W11" s="225"/>
      <c r="X11" s="225"/>
      <c r="Y11" s="225"/>
      <c r="Z11" s="225"/>
      <c r="AA11" s="121"/>
      <c r="AB11" s="225">
        <v>2025</v>
      </c>
      <c r="AC11" s="225"/>
      <c r="AD11" s="225"/>
      <c r="AE11" s="225"/>
      <c r="AF11" s="225"/>
      <c r="AG11" s="121"/>
      <c r="AH11" s="225">
        <v>2026</v>
      </c>
      <c r="AI11" s="225"/>
      <c r="AJ11" s="225"/>
      <c r="AK11" s="225"/>
      <c r="AL11" s="225"/>
      <c r="AM11" s="121"/>
      <c r="AN11" s="225">
        <v>2027</v>
      </c>
      <c r="AO11" s="225"/>
      <c r="AP11" s="225"/>
      <c r="AQ11" s="225"/>
      <c r="AR11" s="225"/>
    </row>
    <row r="12" spans="1:44" ht="13.5" thickBot="1" x14ac:dyDescent="0.25">
      <c r="D12" s="122" t="s">
        <v>1</v>
      </c>
      <c r="E12" s="122" t="s">
        <v>2</v>
      </c>
      <c r="F12" s="122" t="s">
        <v>3</v>
      </c>
      <c r="G12" s="123" t="s">
        <v>74</v>
      </c>
      <c r="H12" s="122" t="s">
        <v>4</v>
      </c>
      <c r="I12" s="122" t="s">
        <v>5</v>
      </c>
      <c r="J12" s="122" t="s">
        <v>6</v>
      </c>
      <c r="K12" s="123" t="s">
        <v>75</v>
      </c>
      <c r="L12" s="122" t="s">
        <v>7</v>
      </c>
      <c r="M12" s="126" t="s">
        <v>8</v>
      </c>
      <c r="N12" s="122" t="s">
        <v>13</v>
      </c>
      <c r="O12" s="123" t="s">
        <v>76</v>
      </c>
      <c r="P12" s="122" t="s">
        <v>9</v>
      </c>
      <c r="Q12" s="122" t="s">
        <v>10</v>
      </c>
      <c r="R12" s="122" t="s">
        <v>11</v>
      </c>
      <c r="S12" s="123" t="s">
        <v>77</v>
      </c>
      <c r="T12" s="127" t="s">
        <v>12</v>
      </c>
      <c r="V12" s="122" t="s">
        <v>74</v>
      </c>
      <c r="W12" s="122" t="s">
        <v>75</v>
      </c>
      <c r="X12" s="122" t="s">
        <v>76</v>
      </c>
      <c r="Y12" s="122" t="s">
        <v>77</v>
      </c>
      <c r="Z12" s="127" t="s">
        <v>12</v>
      </c>
      <c r="AA12" s="125"/>
      <c r="AB12" s="122" t="s">
        <v>74</v>
      </c>
      <c r="AC12" s="122" t="s">
        <v>75</v>
      </c>
      <c r="AD12" s="122" t="s">
        <v>76</v>
      </c>
      <c r="AE12" s="122" t="s">
        <v>77</v>
      </c>
      <c r="AF12" s="127" t="s">
        <v>12</v>
      </c>
      <c r="AG12" s="125"/>
      <c r="AH12" s="122" t="s">
        <v>74</v>
      </c>
      <c r="AI12" s="122" t="s">
        <v>75</v>
      </c>
      <c r="AJ12" s="122" t="s">
        <v>76</v>
      </c>
      <c r="AK12" s="122" t="s">
        <v>77</v>
      </c>
      <c r="AL12" s="127" t="s">
        <v>12</v>
      </c>
      <c r="AM12" s="125"/>
      <c r="AN12" s="122" t="s">
        <v>74</v>
      </c>
      <c r="AO12" s="122" t="s">
        <v>75</v>
      </c>
      <c r="AP12" s="122" t="s">
        <v>76</v>
      </c>
      <c r="AQ12" s="122" t="s">
        <v>77</v>
      </c>
      <c r="AR12" s="127" t="s">
        <v>12</v>
      </c>
    </row>
    <row r="13" spans="1:44" x14ac:dyDescent="0.2">
      <c r="A13" s="130"/>
      <c r="D13" s="131"/>
      <c r="E13" s="131"/>
      <c r="F13" s="131"/>
      <c r="G13" s="131"/>
      <c r="H13" s="131"/>
      <c r="I13" s="131"/>
      <c r="J13" s="131"/>
      <c r="K13" s="131"/>
      <c r="L13" s="131"/>
      <c r="M13" s="135"/>
      <c r="N13" s="131"/>
      <c r="O13" s="131"/>
      <c r="P13" s="131"/>
      <c r="Q13" s="131"/>
      <c r="R13" s="131"/>
      <c r="S13" s="131"/>
      <c r="T13" s="131"/>
      <c r="V13" s="131"/>
      <c r="W13" s="131"/>
      <c r="X13" s="131"/>
      <c r="Y13" s="131"/>
      <c r="Z13" s="131"/>
      <c r="AB13" s="110"/>
      <c r="AH13" s="110"/>
      <c r="AN13" s="110"/>
    </row>
    <row r="14" spans="1:44" x14ac:dyDescent="0.2">
      <c r="A14" s="130" t="s">
        <v>78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5"/>
      <c r="N14" s="131"/>
      <c r="O14" s="131"/>
      <c r="P14" s="131"/>
      <c r="Q14" s="131"/>
      <c r="R14" s="131"/>
      <c r="S14" s="131"/>
      <c r="T14" s="131"/>
      <c r="V14" s="131"/>
      <c r="W14" s="131"/>
      <c r="X14" s="131"/>
      <c r="Y14" s="131"/>
      <c r="Z14" s="131"/>
      <c r="AB14" s="110"/>
      <c r="AH14" s="110"/>
      <c r="AN14" s="110"/>
    </row>
    <row r="15" spans="1:44" x14ac:dyDescent="0.2">
      <c r="A15" s="137">
        <v>1</v>
      </c>
      <c r="B15" s="104" t="s">
        <v>70</v>
      </c>
      <c r="D15" s="144"/>
      <c r="E15" s="144"/>
      <c r="F15" s="144"/>
      <c r="G15" s="144">
        <f>SUM(D15:F15)</f>
        <v>0</v>
      </c>
      <c r="H15" s="144"/>
      <c r="I15" s="144"/>
      <c r="J15" s="144"/>
      <c r="K15" s="144">
        <f>SUM(H15:J15)</f>
        <v>0</v>
      </c>
      <c r="L15" s="144"/>
      <c r="M15" s="144"/>
      <c r="N15" s="144"/>
      <c r="O15" s="144">
        <f>SUM(L15:N15)</f>
        <v>0</v>
      </c>
      <c r="P15" s="144"/>
      <c r="Q15" s="144"/>
      <c r="R15" s="144"/>
      <c r="S15" s="144">
        <f>SUM(P15:R15)</f>
        <v>0</v>
      </c>
      <c r="T15" s="144">
        <f>SUM(G15+K15+O15+S15)</f>
        <v>0</v>
      </c>
      <c r="U15" s="113"/>
      <c r="V15" s="144"/>
      <c r="W15" s="144"/>
      <c r="X15" s="144"/>
      <c r="Y15" s="144"/>
      <c r="Z15" s="144">
        <f>SUM(V15:Y15)</f>
        <v>0</v>
      </c>
      <c r="AA15" s="144"/>
      <c r="AB15" s="144"/>
      <c r="AC15" s="144"/>
      <c r="AD15" s="144"/>
      <c r="AE15" s="144"/>
      <c r="AF15" s="144">
        <f>SUM(AB15:AE15)</f>
        <v>0</v>
      </c>
      <c r="AG15" s="144"/>
      <c r="AH15" s="144"/>
      <c r="AI15" s="144"/>
      <c r="AJ15" s="144"/>
      <c r="AK15" s="144"/>
      <c r="AL15" s="144">
        <f>SUM(AH15:AK15)</f>
        <v>0</v>
      </c>
      <c r="AM15" s="144"/>
      <c r="AN15" s="144"/>
      <c r="AO15" s="144"/>
      <c r="AP15" s="144"/>
      <c r="AQ15" s="144"/>
      <c r="AR15" s="144">
        <f>SUM(AN15:AQ15)</f>
        <v>0</v>
      </c>
    </row>
    <row r="16" spans="1:44" s="110" customFormat="1" x14ac:dyDescent="0.2">
      <c r="A16" s="164">
        <v>2</v>
      </c>
      <c r="B16" s="110" t="s">
        <v>71</v>
      </c>
      <c r="D16" s="146"/>
      <c r="E16" s="146"/>
      <c r="F16" s="146"/>
      <c r="G16" s="146">
        <f>SUM(D16:F16)</f>
        <v>0</v>
      </c>
      <c r="H16" s="146"/>
      <c r="I16" s="146"/>
      <c r="J16" s="146"/>
      <c r="K16" s="146">
        <f>SUM(H16:J16)</f>
        <v>0</v>
      </c>
      <c r="L16" s="146"/>
      <c r="M16" s="146"/>
      <c r="N16" s="146"/>
      <c r="O16" s="146">
        <f>SUM(L16:N16)</f>
        <v>0</v>
      </c>
      <c r="P16" s="146"/>
      <c r="Q16" s="146"/>
      <c r="R16" s="146"/>
      <c r="S16" s="146">
        <f>SUM(P16:R16)</f>
        <v>0</v>
      </c>
      <c r="T16" s="146">
        <f>SUM(G16+K16+O16+S16)</f>
        <v>0</v>
      </c>
      <c r="U16" s="116"/>
      <c r="V16" s="146"/>
      <c r="W16" s="146"/>
      <c r="X16" s="146"/>
      <c r="Y16" s="146"/>
      <c r="Z16" s="144">
        <f>SUM(V16:Y16)</f>
        <v>0</v>
      </c>
      <c r="AA16" s="146"/>
      <c r="AB16" s="146"/>
      <c r="AC16" s="146"/>
      <c r="AD16" s="146"/>
      <c r="AE16" s="146"/>
      <c r="AF16" s="144">
        <f>SUM(AB16:AE16)</f>
        <v>0</v>
      </c>
      <c r="AG16" s="146"/>
      <c r="AH16" s="146"/>
      <c r="AI16" s="146"/>
      <c r="AJ16" s="146"/>
      <c r="AK16" s="146"/>
      <c r="AL16" s="144">
        <f>SUM(AH16:AK16)</f>
        <v>0</v>
      </c>
      <c r="AM16" s="146"/>
      <c r="AN16" s="146"/>
      <c r="AO16" s="146"/>
      <c r="AP16" s="146"/>
      <c r="AQ16" s="146"/>
      <c r="AR16" s="144">
        <f>SUM(AN16:AQ16)</f>
        <v>0</v>
      </c>
    </row>
    <row r="17" spans="1:44" x14ac:dyDescent="0.2">
      <c r="A17" s="137">
        <v>3</v>
      </c>
      <c r="B17" s="104" t="s">
        <v>72</v>
      </c>
      <c r="D17" s="144"/>
      <c r="E17" s="144"/>
      <c r="F17" s="144"/>
      <c r="G17" s="144">
        <f>SUM(D17:F17)</f>
        <v>0</v>
      </c>
      <c r="H17" s="144"/>
      <c r="I17" s="144"/>
      <c r="J17" s="144"/>
      <c r="K17" s="144">
        <f>SUM(H17:J17)</f>
        <v>0</v>
      </c>
      <c r="L17" s="144"/>
      <c r="M17" s="144"/>
      <c r="N17" s="144"/>
      <c r="O17" s="144">
        <f>SUM(L17:N17)</f>
        <v>0</v>
      </c>
      <c r="P17" s="144"/>
      <c r="Q17" s="144"/>
      <c r="R17" s="144"/>
      <c r="S17" s="144">
        <f>SUM(P17:R17)</f>
        <v>0</v>
      </c>
      <c r="T17" s="144">
        <f>SUM(G17+K17+O17+S17)</f>
        <v>0</v>
      </c>
      <c r="U17" s="113"/>
      <c r="V17" s="144"/>
      <c r="W17" s="144"/>
      <c r="X17" s="144"/>
      <c r="Y17" s="144"/>
      <c r="Z17" s="144">
        <f>SUM(V17:Y17)</f>
        <v>0</v>
      </c>
      <c r="AA17" s="144"/>
      <c r="AB17" s="144"/>
      <c r="AC17" s="144"/>
      <c r="AD17" s="144"/>
      <c r="AE17" s="144"/>
      <c r="AF17" s="144">
        <f>SUM(AB17:AE17)</f>
        <v>0</v>
      </c>
      <c r="AG17" s="144"/>
      <c r="AH17" s="144"/>
      <c r="AI17" s="144"/>
      <c r="AJ17" s="144"/>
      <c r="AK17" s="144"/>
      <c r="AL17" s="144">
        <f>SUM(AH17:AK17)</f>
        <v>0</v>
      </c>
      <c r="AM17" s="144"/>
      <c r="AN17" s="144"/>
      <c r="AO17" s="144"/>
      <c r="AP17" s="144"/>
      <c r="AQ17" s="144"/>
      <c r="AR17" s="144">
        <f>SUM(AN17:AQ17)</f>
        <v>0</v>
      </c>
    </row>
    <row r="18" spans="1:44" x14ac:dyDescent="0.2">
      <c r="A18" s="143"/>
      <c r="D18" s="144"/>
      <c r="E18" s="144"/>
      <c r="F18" s="144"/>
      <c r="G18" s="144"/>
      <c r="H18" s="144"/>
      <c r="I18" s="144"/>
      <c r="J18" s="144"/>
      <c r="K18" s="144"/>
      <c r="L18" s="144"/>
      <c r="M18" s="146"/>
      <c r="N18" s="144"/>
      <c r="O18" s="144"/>
      <c r="P18" s="144"/>
      <c r="Q18" s="144"/>
      <c r="R18" s="144"/>
      <c r="S18" s="144"/>
      <c r="T18" s="144"/>
      <c r="U18" s="113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</row>
    <row r="19" spans="1:44" s="109" customFormat="1" x14ac:dyDescent="0.2">
      <c r="A19" s="152">
        <v>4</v>
      </c>
      <c r="B19" s="109" t="s">
        <v>79</v>
      </c>
      <c r="D19" s="153">
        <f t="shared" ref="D19:T19" si="0">SUM(D20:D22)</f>
        <v>0</v>
      </c>
      <c r="E19" s="153">
        <f t="shared" si="0"/>
        <v>0</v>
      </c>
      <c r="F19" s="153">
        <f t="shared" si="0"/>
        <v>0</v>
      </c>
      <c r="G19" s="165">
        <f t="shared" si="0"/>
        <v>0</v>
      </c>
      <c r="H19" s="153">
        <f t="shared" si="0"/>
        <v>0</v>
      </c>
      <c r="I19" s="153">
        <f t="shared" si="0"/>
        <v>0</v>
      </c>
      <c r="J19" s="153">
        <f t="shared" si="0"/>
        <v>0</v>
      </c>
      <c r="K19" s="165">
        <f t="shared" si="0"/>
        <v>0</v>
      </c>
      <c r="L19" s="153">
        <f t="shared" si="0"/>
        <v>0</v>
      </c>
      <c r="M19" s="153">
        <f t="shared" si="0"/>
        <v>0</v>
      </c>
      <c r="N19" s="153">
        <f t="shared" si="0"/>
        <v>0</v>
      </c>
      <c r="O19" s="165">
        <f t="shared" si="0"/>
        <v>0</v>
      </c>
      <c r="P19" s="153">
        <f t="shared" si="0"/>
        <v>0</v>
      </c>
      <c r="Q19" s="153">
        <f t="shared" si="0"/>
        <v>0</v>
      </c>
      <c r="R19" s="153">
        <f t="shared" si="0"/>
        <v>0</v>
      </c>
      <c r="S19" s="165">
        <f t="shared" si="0"/>
        <v>0</v>
      </c>
      <c r="T19" s="157">
        <f t="shared" si="0"/>
        <v>0</v>
      </c>
      <c r="U19" s="158"/>
      <c r="V19" s="153">
        <f>SUM(V20:V22)</f>
        <v>0</v>
      </c>
      <c r="W19" s="153">
        <f>SUM(W20:W22)</f>
        <v>0</v>
      </c>
      <c r="X19" s="153">
        <f>SUM(X20:X22)</f>
        <v>0</v>
      </c>
      <c r="Y19" s="153">
        <f>SUM(Y20:Y22)</f>
        <v>0</v>
      </c>
      <c r="Z19" s="157">
        <f>SUM(Z20:Z22)</f>
        <v>0</v>
      </c>
      <c r="AA19" s="156"/>
      <c r="AB19" s="153">
        <f>SUM(AB20:AB22)</f>
        <v>0</v>
      </c>
      <c r="AC19" s="153">
        <f>SUM(AC20:AC22)</f>
        <v>0</v>
      </c>
      <c r="AD19" s="153">
        <f>SUM(AD20:AD22)</f>
        <v>0</v>
      </c>
      <c r="AE19" s="153">
        <f>SUM(AE20:AE22)</f>
        <v>0</v>
      </c>
      <c r="AF19" s="157">
        <f>SUM(AF20:AF22)</f>
        <v>0</v>
      </c>
      <c r="AG19" s="156"/>
      <c r="AH19" s="153">
        <f>SUM(AH20:AH22)</f>
        <v>0</v>
      </c>
      <c r="AI19" s="153">
        <f>SUM(AI20:AI22)</f>
        <v>0</v>
      </c>
      <c r="AJ19" s="153">
        <f>SUM(AJ20:AJ22)</f>
        <v>0</v>
      </c>
      <c r="AK19" s="153">
        <f>SUM(AK20:AK22)</f>
        <v>0</v>
      </c>
      <c r="AL19" s="157">
        <f>SUM(AL20:AL22)</f>
        <v>0</v>
      </c>
      <c r="AM19" s="156"/>
      <c r="AN19" s="153">
        <f>SUM(AN20:AN22)</f>
        <v>0</v>
      </c>
      <c r="AO19" s="153">
        <f>SUM(AO20:AO22)</f>
        <v>0</v>
      </c>
      <c r="AP19" s="153">
        <f>SUM(AP20:AP22)</f>
        <v>0</v>
      </c>
      <c r="AQ19" s="153">
        <f>SUM(AQ20:AQ22)</f>
        <v>0</v>
      </c>
      <c r="AR19" s="157">
        <f>SUM(AR20:AR22)</f>
        <v>0</v>
      </c>
    </row>
    <row r="20" spans="1:44" x14ac:dyDescent="0.2">
      <c r="A20" s="143"/>
      <c r="B20" s="106" t="s">
        <v>15</v>
      </c>
      <c r="C20" s="104" t="s">
        <v>80</v>
      </c>
      <c r="D20" s="144"/>
      <c r="E20" s="144"/>
      <c r="F20" s="144"/>
      <c r="G20" s="144">
        <f>SUM(D20:F20)</f>
        <v>0</v>
      </c>
      <c r="H20" s="144"/>
      <c r="I20" s="144"/>
      <c r="J20" s="144"/>
      <c r="K20" s="144">
        <f>SUM(H20:J20)</f>
        <v>0</v>
      </c>
      <c r="L20" s="144"/>
      <c r="M20" s="146"/>
      <c r="N20" s="144"/>
      <c r="O20" s="144">
        <f>SUM(L20:N20)</f>
        <v>0</v>
      </c>
      <c r="P20" s="144"/>
      <c r="Q20" s="144"/>
      <c r="R20" s="144"/>
      <c r="S20" s="144">
        <f>SUM(P20:R20)</f>
        <v>0</v>
      </c>
      <c r="T20" s="144">
        <f>SUM(G20+K20+O20+S20)</f>
        <v>0</v>
      </c>
      <c r="U20" s="113"/>
      <c r="V20" s="144"/>
      <c r="W20" s="144"/>
      <c r="X20" s="144"/>
      <c r="Y20" s="144"/>
      <c r="Z20" s="144">
        <f>SUM(V20:Y20)</f>
        <v>0</v>
      </c>
      <c r="AA20" s="144"/>
      <c r="AB20" s="144"/>
      <c r="AC20" s="144"/>
      <c r="AD20" s="144"/>
      <c r="AE20" s="144"/>
      <c r="AF20" s="144">
        <f>SUM(AB20:AE20)</f>
        <v>0</v>
      </c>
      <c r="AG20" s="144"/>
      <c r="AH20" s="144"/>
      <c r="AI20" s="144"/>
      <c r="AJ20" s="144"/>
      <c r="AK20" s="144"/>
      <c r="AL20" s="144">
        <f>SUM(AH20:AK20)</f>
        <v>0</v>
      </c>
      <c r="AM20" s="144"/>
      <c r="AN20" s="144"/>
      <c r="AO20" s="144"/>
      <c r="AP20" s="144"/>
      <c r="AQ20" s="144"/>
      <c r="AR20" s="144">
        <f>SUM(AN20:AQ20)</f>
        <v>0</v>
      </c>
    </row>
    <row r="21" spans="1:44" x14ac:dyDescent="0.2">
      <c r="A21" s="143"/>
      <c r="B21" s="106" t="s">
        <v>17</v>
      </c>
      <c r="C21" s="104" t="s">
        <v>81</v>
      </c>
      <c r="D21" s="144"/>
      <c r="E21" s="144"/>
      <c r="F21" s="144"/>
      <c r="G21" s="144">
        <f>SUM(D21:F21)</f>
        <v>0</v>
      </c>
      <c r="H21" s="144"/>
      <c r="I21" s="144"/>
      <c r="J21" s="144"/>
      <c r="K21" s="144">
        <f>SUM(H21:J21)</f>
        <v>0</v>
      </c>
      <c r="L21" s="144"/>
      <c r="M21" s="146"/>
      <c r="N21" s="144"/>
      <c r="O21" s="144">
        <f>SUM(L21:N21)</f>
        <v>0</v>
      </c>
      <c r="P21" s="144"/>
      <c r="Q21" s="144"/>
      <c r="R21" s="144"/>
      <c r="S21" s="144">
        <f>SUM(P21:R21)</f>
        <v>0</v>
      </c>
      <c r="T21" s="144">
        <f>SUM(G21+K21+O21+S21)</f>
        <v>0</v>
      </c>
      <c r="U21" s="113"/>
      <c r="V21" s="144"/>
      <c r="W21" s="144"/>
      <c r="X21" s="144"/>
      <c r="Y21" s="144"/>
      <c r="Z21" s="144">
        <f>SUM(V21:Y21)</f>
        <v>0</v>
      </c>
      <c r="AA21" s="144"/>
      <c r="AB21" s="144"/>
      <c r="AC21" s="144"/>
      <c r="AD21" s="144"/>
      <c r="AE21" s="144"/>
      <c r="AF21" s="144">
        <f>SUM(AB21:AE21)</f>
        <v>0</v>
      </c>
      <c r="AG21" s="144"/>
      <c r="AH21" s="144"/>
      <c r="AI21" s="144"/>
      <c r="AJ21" s="144"/>
      <c r="AK21" s="144"/>
      <c r="AL21" s="144">
        <f>SUM(AH21:AK21)</f>
        <v>0</v>
      </c>
      <c r="AM21" s="144"/>
      <c r="AN21" s="144"/>
      <c r="AO21" s="144"/>
      <c r="AP21" s="144"/>
      <c r="AQ21" s="144"/>
      <c r="AR21" s="144">
        <f>SUM(AN21:AQ21)</f>
        <v>0</v>
      </c>
    </row>
    <row r="22" spans="1:44" x14ac:dyDescent="0.2">
      <c r="A22" s="143"/>
      <c r="B22" s="106" t="s">
        <v>22</v>
      </c>
      <c r="C22" s="104" t="s">
        <v>82</v>
      </c>
      <c r="D22" s="144"/>
      <c r="E22" s="144"/>
      <c r="F22" s="144"/>
      <c r="G22" s="144">
        <f>SUM(D22:F22)</f>
        <v>0</v>
      </c>
      <c r="H22" s="144"/>
      <c r="I22" s="144"/>
      <c r="J22" s="144"/>
      <c r="K22" s="144">
        <f>SUM(H22:J22)</f>
        <v>0</v>
      </c>
      <c r="L22" s="144"/>
      <c r="M22" s="146"/>
      <c r="N22" s="144"/>
      <c r="O22" s="144">
        <f>SUM(L22:N22)</f>
        <v>0</v>
      </c>
      <c r="P22" s="144"/>
      <c r="Q22" s="144"/>
      <c r="R22" s="144"/>
      <c r="S22" s="144">
        <f>SUM(P22:R22)</f>
        <v>0</v>
      </c>
      <c r="T22" s="144">
        <f>SUM(G22+K22+O22+S22)</f>
        <v>0</v>
      </c>
      <c r="U22" s="159"/>
      <c r="V22" s="144"/>
      <c r="W22" s="144"/>
      <c r="X22" s="144"/>
      <c r="Y22" s="144"/>
      <c r="Z22" s="144">
        <f>SUM(V22:Y22)</f>
        <v>0</v>
      </c>
      <c r="AA22" s="144"/>
      <c r="AB22" s="144"/>
      <c r="AC22" s="144"/>
      <c r="AD22" s="144"/>
      <c r="AE22" s="144"/>
      <c r="AF22" s="144">
        <f>SUM(AB22:AE22)</f>
        <v>0</v>
      </c>
      <c r="AG22" s="144"/>
      <c r="AH22" s="144"/>
      <c r="AI22" s="144"/>
      <c r="AJ22" s="144"/>
      <c r="AK22" s="144"/>
      <c r="AL22" s="144">
        <f>SUM(AH22:AK22)</f>
        <v>0</v>
      </c>
      <c r="AM22" s="144"/>
      <c r="AN22" s="144"/>
      <c r="AO22" s="144"/>
      <c r="AP22" s="144"/>
      <c r="AQ22" s="144"/>
      <c r="AR22" s="144">
        <f>SUM(AN22:AQ22)</f>
        <v>0</v>
      </c>
    </row>
    <row r="23" spans="1:44" x14ac:dyDescent="0.2">
      <c r="A23" s="143"/>
      <c r="D23" s="144"/>
      <c r="E23" s="144"/>
      <c r="F23" s="144"/>
      <c r="G23" s="144"/>
      <c r="H23" s="144"/>
      <c r="I23" s="144"/>
      <c r="J23" s="144"/>
      <c r="K23" s="144"/>
      <c r="L23" s="144"/>
      <c r="M23" s="146"/>
      <c r="N23" s="144"/>
      <c r="O23" s="144"/>
      <c r="P23" s="144"/>
      <c r="Q23" s="144"/>
      <c r="R23" s="144"/>
      <c r="S23" s="144"/>
      <c r="T23" s="144"/>
      <c r="U23" s="159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</row>
    <row r="24" spans="1:44" ht="13.5" thickBot="1" x14ac:dyDescent="0.25">
      <c r="A24" s="130" t="s">
        <v>73</v>
      </c>
      <c r="D24" s="160">
        <f t="shared" ref="D24:T24" si="1">SUM(D15,D16,D17,D19)</f>
        <v>0</v>
      </c>
      <c r="E24" s="160">
        <f t="shared" si="1"/>
        <v>0</v>
      </c>
      <c r="F24" s="160">
        <f t="shared" si="1"/>
        <v>0</v>
      </c>
      <c r="G24" s="160">
        <f t="shared" si="1"/>
        <v>0</v>
      </c>
      <c r="H24" s="160">
        <f t="shared" si="1"/>
        <v>0</v>
      </c>
      <c r="I24" s="160">
        <f t="shared" si="1"/>
        <v>0</v>
      </c>
      <c r="J24" s="160">
        <f t="shared" si="1"/>
        <v>0</v>
      </c>
      <c r="K24" s="160">
        <f t="shared" si="1"/>
        <v>0</v>
      </c>
      <c r="L24" s="160">
        <f t="shared" si="1"/>
        <v>0</v>
      </c>
      <c r="M24" s="160">
        <f t="shared" si="1"/>
        <v>0</v>
      </c>
      <c r="N24" s="160">
        <f t="shared" si="1"/>
        <v>0</v>
      </c>
      <c r="O24" s="160">
        <f t="shared" si="1"/>
        <v>0</v>
      </c>
      <c r="P24" s="160">
        <f t="shared" si="1"/>
        <v>0</v>
      </c>
      <c r="Q24" s="160">
        <f t="shared" si="1"/>
        <v>0</v>
      </c>
      <c r="R24" s="160">
        <f t="shared" si="1"/>
        <v>0</v>
      </c>
      <c r="S24" s="160">
        <f t="shared" si="1"/>
        <v>0</v>
      </c>
      <c r="T24" s="160">
        <f t="shared" si="1"/>
        <v>0</v>
      </c>
      <c r="U24" s="159"/>
      <c r="V24" s="160">
        <f>SUM(V15,V16,V17,V19)</f>
        <v>0</v>
      </c>
      <c r="W24" s="160">
        <f>SUM(W15,W16,W17,W19)</f>
        <v>0</v>
      </c>
      <c r="X24" s="160">
        <f>SUM(X15,X16,X17,X19)</f>
        <v>0</v>
      </c>
      <c r="Y24" s="160">
        <f>SUM(Y15,Y16,Y17,Y19)</f>
        <v>0</v>
      </c>
      <c r="Z24" s="160">
        <f>SUM(Z15,Z16,Z17,Z19)</f>
        <v>0</v>
      </c>
      <c r="AA24" s="156"/>
      <c r="AB24" s="160">
        <f>SUM(AB15,AB16,AB17,AB19)</f>
        <v>0</v>
      </c>
      <c r="AC24" s="160">
        <f>SUM(AC15,AC16,AC17,AC19)</f>
        <v>0</v>
      </c>
      <c r="AD24" s="160">
        <f>SUM(AD15,AD16,AD17,AD19)</f>
        <v>0</v>
      </c>
      <c r="AE24" s="160">
        <f>SUM(AE15,AE16,AE17,AE19)</f>
        <v>0</v>
      </c>
      <c r="AF24" s="160">
        <f>SUM(AF15,AF16,AF17,AF19)</f>
        <v>0</v>
      </c>
      <c r="AG24" s="156"/>
      <c r="AH24" s="160">
        <f>SUM(AH15,AH16,AH17,AH19)</f>
        <v>0</v>
      </c>
      <c r="AI24" s="160">
        <f>SUM(AI15,AI16,AI17,AI19)</f>
        <v>0</v>
      </c>
      <c r="AJ24" s="160">
        <f>SUM(AJ15,AJ16,AJ17,AJ19)</f>
        <v>0</v>
      </c>
      <c r="AK24" s="160">
        <f>SUM(AK15,AK16,AK17,AK19)</f>
        <v>0</v>
      </c>
      <c r="AL24" s="160">
        <f>SUM(AL15,AL16,AL17,AL19)</f>
        <v>0</v>
      </c>
      <c r="AM24" s="156"/>
      <c r="AN24" s="160">
        <f>SUM(AN15,AN16,AN17,AN19)</f>
        <v>0</v>
      </c>
      <c r="AO24" s="160">
        <f>SUM(AO15,AO16,AO17,AO19)</f>
        <v>0</v>
      </c>
      <c r="AP24" s="160">
        <f>SUM(AP15,AP16,AP17,AP19)</f>
        <v>0</v>
      </c>
      <c r="AQ24" s="160">
        <f>SUM(AQ15,AQ16,AQ17,AQ19)</f>
        <v>0</v>
      </c>
      <c r="AR24" s="160">
        <f>SUM(AR15,AR16,AR17,AR19)</f>
        <v>0</v>
      </c>
    </row>
    <row r="25" spans="1:44" ht="13.5" thickTop="1" x14ac:dyDescent="0.2"/>
    <row r="27" spans="1:44" x14ac:dyDescent="0.2">
      <c r="H27" s="104" t="s">
        <v>132</v>
      </c>
      <c r="AP27" s="104" t="s">
        <v>133</v>
      </c>
    </row>
    <row r="30" spans="1:44" x14ac:dyDescent="0.2">
      <c r="H30" s="105"/>
      <c r="I30" s="105"/>
      <c r="J30" s="105"/>
      <c r="AP30" s="105"/>
      <c r="AQ30" s="105"/>
      <c r="AR30" s="105"/>
    </row>
    <row r="31" spans="1:44" x14ac:dyDescent="0.2">
      <c r="H31" s="223" t="s">
        <v>114</v>
      </c>
      <c r="I31" s="223"/>
      <c r="J31" s="223"/>
      <c r="AP31" s="223" t="s">
        <v>114</v>
      </c>
      <c r="AQ31" s="223"/>
      <c r="AR31" s="223"/>
    </row>
    <row r="32" spans="1:44" x14ac:dyDescent="0.2">
      <c r="H32" s="223" t="s">
        <v>633</v>
      </c>
      <c r="I32" s="223"/>
      <c r="J32" s="223"/>
      <c r="AP32" s="223" t="s">
        <v>117</v>
      </c>
      <c r="AQ32" s="223"/>
      <c r="AR32" s="223"/>
    </row>
  </sheetData>
  <mergeCells count="9">
    <mergeCell ref="AH11:AL11"/>
    <mergeCell ref="AN11:AR11"/>
    <mergeCell ref="H32:J32"/>
    <mergeCell ref="AP32:AR32"/>
    <mergeCell ref="D11:T11"/>
    <mergeCell ref="V11:Z11"/>
    <mergeCell ref="AB11:AF11"/>
    <mergeCell ref="H31:J31"/>
    <mergeCell ref="AP31:AR31"/>
  </mergeCells>
  <pageMargins left="0" right="0" top="0.35433070866141736" bottom="0.35433070866141736" header="0.31496062992125984" footer="0.31496062992125984"/>
  <pageSetup paperSize="14" scale="38" fitToHeight="0" orientation="landscape" r:id="rId1"/>
  <headerFooter>
    <oddHeader>&amp;RAnnex A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4"/>
  <sheetViews>
    <sheetView topLeftCell="A52" zoomScaleNormal="100" workbookViewId="0">
      <selection activeCell="I74" sqref="I74:L74"/>
    </sheetView>
  </sheetViews>
  <sheetFormatPr defaultRowHeight="14.25" x14ac:dyDescent="0.2"/>
  <cols>
    <col min="1" max="1" width="4.5" style="167" customWidth="1"/>
    <col min="2" max="2" width="2.83203125" style="167" customWidth="1"/>
    <col min="3" max="3" width="29" style="167" customWidth="1"/>
    <col min="4" max="6" width="9.33203125" style="167"/>
    <col min="7" max="7" width="16.6640625" style="167" bestFit="1" customWidth="1"/>
    <col min="8" max="8" width="2" style="167" customWidth="1"/>
    <col min="9" max="11" width="9.33203125" style="167"/>
    <col min="12" max="12" width="18.33203125" style="167" bestFit="1" customWidth="1"/>
    <col min="13" max="13" width="2" style="167" customWidth="1"/>
    <col min="14" max="16" width="9.33203125" style="167"/>
    <col min="17" max="17" width="17.5" style="167" bestFit="1" customWidth="1"/>
    <col min="18" max="18" width="2" style="167" customWidth="1"/>
    <col min="19" max="21" width="9.33203125" style="167"/>
    <col min="22" max="22" width="17.5" style="167" bestFit="1" customWidth="1"/>
    <col min="23" max="23" width="2" style="167" customWidth="1"/>
    <col min="24" max="24" width="13" style="167" customWidth="1"/>
    <col min="25" max="25" width="2" style="167" customWidth="1"/>
    <col min="26" max="26" width="16.6640625" style="167" bestFit="1" customWidth="1"/>
    <col min="27" max="27" width="18.33203125" style="167" bestFit="1" customWidth="1"/>
    <col min="28" max="29" width="17.5" style="167" bestFit="1" customWidth="1"/>
    <col min="30" max="30" width="2" style="167" customWidth="1"/>
    <col min="31" max="31" width="12.5" style="167" customWidth="1"/>
    <col min="32" max="32" width="2" style="167" customWidth="1"/>
    <col min="33" max="33" width="16.6640625" style="167" bestFit="1" customWidth="1"/>
    <col min="34" max="34" width="18.33203125" style="167" bestFit="1" customWidth="1"/>
    <col min="35" max="36" width="17.5" style="167" bestFit="1" customWidth="1"/>
    <col min="37" max="37" width="2" style="167" customWidth="1"/>
    <col min="38" max="38" width="11.83203125" style="167" customWidth="1"/>
    <col min="39" max="39" width="2" style="167" customWidth="1"/>
    <col min="40" max="40" width="16.6640625" style="167" bestFit="1" customWidth="1"/>
    <col min="41" max="41" width="18.33203125" style="167" bestFit="1" customWidth="1"/>
    <col min="42" max="43" width="17.5" style="167" bestFit="1" customWidth="1"/>
    <col min="44" max="44" width="2" style="167" customWidth="1"/>
    <col min="45" max="45" width="11.83203125" style="167" customWidth="1"/>
    <col min="46" max="46" width="2" style="167" customWidth="1"/>
    <col min="47" max="47" width="16.6640625" style="167" bestFit="1" customWidth="1"/>
    <col min="48" max="48" width="18.33203125" style="167" bestFit="1" customWidth="1"/>
    <col min="49" max="50" width="17.5" style="167" bestFit="1" customWidth="1"/>
    <col min="51" max="51" width="2" style="167" customWidth="1"/>
    <col min="52" max="52" width="11.83203125" style="167" customWidth="1"/>
    <col min="53" max="16384" width="9.33203125" style="167"/>
  </cols>
  <sheetData>
    <row r="1" spans="1:52" ht="15" x14ac:dyDescent="0.25">
      <c r="A1" s="166" t="s">
        <v>0</v>
      </c>
    </row>
    <row r="2" spans="1:52" ht="15" x14ac:dyDescent="0.25">
      <c r="A2" s="168" t="s">
        <v>143</v>
      </c>
    </row>
    <row r="3" spans="1:52" x14ac:dyDescent="0.2">
      <c r="A3" s="167" t="s">
        <v>83</v>
      </c>
    </row>
    <row r="4" spans="1:52" x14ac:dyDescent="0.2">
      <c r="A4" s="167" t="s">
        <v>84</v>
      </c>
    </row>
    <row r="7" spans="1:52" ht="15" x14ac:dyDescent="0.25">
      <c r="A7" s="166" t="s">
        <v>94</v>
      </c>
    </row>
    <row r="8" spans="1:52" ht="15" x14ac:dyDescent="0.25">
      <c r="A8" s="166" t="s">
        <v>136</v>
      </c>
    </row>
    <row r="9" spans="1:52" ht="15" x14ac:dyDescent="0.25">
      <c r="A9" s="166"/>
    </row>
    <row r="10" spans="1:52" ht="15" x14ac:dyDescent="0.25">
      <c r="A10" s="169"/>
      <c r="H10" s="170"/>
      <c r="M10" s="171"/>
      <c r="O10" s="170"/>
      <c r="R10" s="171"/>
      <c r="W10" s="171"/>
      <c r="X10" s="172"/>
      <c r="AB10" s="173"/>
      <c r="AC10" s="174"/>
      <c r="AD10" s="175"/>
      <c r="AF10" s="172"/>
      <c r="AG10" s="176"/>
      <c r="AH10" s="173"/>
      <c r="AI10" s="177"/>
      <c r="AJ10" s="178"/>
      <c r="AK10" s="178"/>
      <c r="AL10" s="179"/>
      <c r="AM10" s="172"/>
      <c r="AN10" s="176"/>
      <c r="AO10" s="173"/>
      <c r="AP10" s="177"/>
      <c r="AQ10" s="178"/>
      <c r="AR10" s="178"/>
      <c r="AS10" s="179"/>
      <c r="AT10" s="172"/>
      <c r="AU10" s="176"/>
      <c r="AV10" s="173"/>
      <c r="AW10" s="177"/>
      <c r="AX10" s="178"/>
      <c r="AY10" s="178"/>
      <c r="AZ10" s="179"/>
    </row>
    <row r="11" spans="1:52" s="180" customFormat="1" ht="15" x14ac:dyDescent="0.2">
      <c r="D11" s="226">
        <v>2023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Z11" s="226">
        <f>D11+1</f>
        <v>2024</v>
      </c>
      <c r="AA11" s="226"/>
      <c r="AB11" s="226"/>
      <c r="AC11" s="226"/>
      <c r="AD11" s="226"/>
      <c r="AE11" s="226"/>
      <c r="AF11" s="181"/>
      <c r="AG11" s="226">
        <f>Z11+1</f>
        <v>2025</v>
      </c>
      <c r="AH11" s="226"/>
      <c r="AI11" s="226"/>
      <c r="AJ11" s="226"/>
      <c r="AK11" s="226"/>
      <c r="AL11" s="226"/>
      <c r="AM11" s="181"/>
      <c r="AN11" s="226">
        <f>AG11+1</f>
        <v>2026</v>
      </c>
      <c r="AO11" s="226"/>
      <c r="AP11" s="226"/>
      <c r="AQ11" s="226"/>
      <c r="AR11" s="226"/>
      <c r="AS11" s="226"/>
      <c r="AT11" s="181"/>
      <c r="AU11" s="226">
        <f>AN11+1</f>
        <v>2027</v>
      </c>
      <c r="AV11" s="226"/>
      <c r="AW11" s="226"/>
      <c r="AX11" s="226"/>
      <c r="AY11" s="226"/>
      <c r="AZ11" s="226"/>
    </row>
    <row r="12" spans="1:52" ht="15.75" thickBot="1" x14ac:dyDescent="0.3">
      <c r="D12" s="182" t="s">
        <v>1</v>
      </c>
      <c r="E12" s="182" t="s">
        <v>2</v>
      </c>
      <c r="F12" s="182" t="s">
        <v>3</v>
      </c>
      <c r="G12" s="183" t="s">
        <v>74</v>
      </c>
      <c r="H12" s="184"/>
      <c r="I12" s="182" t="s">
        <v>4</v>
      </c>
      <c r="J12" s="182" t="s">
        <v>5</v>
      </c>
      <c r="K12" s="182" t="s">
        <v>6</v>
      </c>
      <c r="L12" s="183" t="s">
        <v>75</v>
      </c>
      <c r="M12" s="185"/>
      <c r="N12" s="182" t="s">
        <v>7</v>
      </c>
      <c r="O12" s="186" t="s">
        <v>8</v>
      </c>
      <c r="P12" s="182" t="s">
        <v>13</v>
      </c>
      <c r="Q12" s="183" t="s">
        <v>76</v>
      </c>
      <c r="R12" s="185"/>
      <c r="S12" s="182" t="s">
        <v>9</v>
      </c>
      <c r="T12" s="182" t="s">
        <v>10</v>
      </c>
      <c r="U12" s="182" t="s">
        <v>11</v>
      </c>
      <c r="V12" s="183" t="s">
        <v>77</v>
      </c>
      <c r="W12" s="185"/>
      <c r="X12" s="187" t="s">
        <v>12</v>
      </c>
      <c r="Z12" s="182" t="s">
        <v>74</v>
      </c>
      <c r="AA12" s="182" t="s">
        <v>75</v>
      </c>
      <c r="AB12" s="182" t="s">
        <v>76</v>
      </c>
      <c r="AC12" s="182" t="s">
        <v>77</v>
      </c>
      <c r="AD12" s="185"/>
      <c r="AE12" s="187" t="s">
        <v>12</v>
      </c>
      <c r="AF12" s="185"/>
      <c r="AG12" s="182" t="s">
        <v>74</v>
      </c>
      <c r="AH12" s="182" t="s">
        <v>75</v>
      </c>
      <c r="AI12" s="182" t="s">
        <v>76</v>
      </c>
      <c r="AJ12" s="182" t="s">
        <v>77</v>
      </c>
      <c r="AK12" s="185"/>
      <c r="AL12" s="187" t="s">
        <v>12</v>
      </c>
      <c r="AM12" s="185"/>
      <c r="AN12" s="182" t="s">
        <v>74</v>
      </c>
      <c r="AO12" s="182" t="s">
        <v>75</v>
      </c>
      <c r="AP12" s="182" t="s">
        <v>76</v>
      </c>
      <c r="AQ12" s="182" t="s">
        <v>77</v>
      </c>
      <c r="AR12" s="185"/>
      <c r="AS12" s="187" t="s">
        <v>12</v>
      </c>
      <c r="AT12" s="185"/>
      <c r="AU12" s="182" t="s">
        <v>74</v>
      </c>
      <c r="AV12" s="182" t="s">
        <v>75</v>
      </c>
      <c r="AW12" s="182" t="s">
        <v>76</v>
      </c>
      <c r="AX12" s="182" t="s">
        <v>77</v>
      </c>
      <c r="AY12" s="185"/>
      <c r="AZ12" s="187" t="s">
        <v>12</v>
      </c>
    </row>
    <row r="13" spans="1:52" ht="15" x14ac:dyDescent="0.25">
      <c r="A13" s="188"/>
      <c r="D13" s="189"/>
      <c r="E13" s="189"/>
      <c r="F13" s="189"/>
      <c r="G13" s="190"/>
      <c r="H13" s="191"/>
      <c r="I13" s="189"/>
      <c r="J13" s="189"/>
      <c r="K13" s="189"/>
      <c r="L13" s="190"/>
      <c r="M13" s="192"/>
      <c r="N13" s="189"/>
      <c r="O13" s="193"/>
      <c r="P13" s="189"/>
      <c r="Q13" s="190"/>
      <c r="R13" s="192"/>
      <c r="S13" s="189"/>
      <c r="T13" s="189"/>
      <c r="U13" s="189"/>
      <c r="V13" s="190"/>
      <c r="W13" s="192"/>
      <c r="X13" s="194"/>
      <c r="Z13" s="189"/>
      <c r="AA13" s="189"/>
      <c r="AB13" s="189"/>
      <c r="AC13" s="189"/>
      <c r="AD13" s="192"/>
      <c r="AE13" s="194"/>
      <c r="AG13" s="170"/>
      <c r="AL13" s="195"/>
      <c r="AN13" s="170"/>
      <c r="AS13" s="195"/>
      <c r="AU13" s="170"/>
      <c r="AZ13" s="195"/>
    </row>
    <row r="14" spans="1:52" ht="15" x14ac:dyDescent="0.25">
      <c r="A14" s="188" t="s">
        <v>142</v>
      </c>
      <c r="D14" s="189"/>
      <c r="E14" s="189"/>
      <c r="F14" s="189"/>
      <c r="G14" s="190"/>
      <c r="H14" s="191"/>
      <c r="I14" s="189"/>
      <c r="J14" s="189"/>
      <c r="K14" s="189"/>
      <c r="L14" s="190"/>
      <c r="M14" s="192"/>
      <c r="N14" s="189"/>
      <c r="O14" s="193"/>
      <c r="P14" s="189"/>
      <c r="Q14" s="190"/>
      <c r="R14" s="192"/>
      <c r="S14" s="189"/>
      <c r="T14" s="189"/>
      <c r="U14" s="189"/>
      <c r="V14" s="190"/>
      <c r="W14" s="192"/>
      <c r="X14" s="194"/>
      <c r="Z14" s="189"/>
      <c r="AA14" s="189"/>
      <c r="AB14" s="189"/>
      <c r="AC14" s="189"/>
      <c r="AD14" s="192"/>
      <c r="AE14" s="194"/>
      <c r="AG14" s="170"/>
      <c r="AL14" s="195"/>
      <c r="AN14" s="170"/>
      <c r="AS14" s="195"/>
      <c r="AU14" s="170"/>
      <c r="AZ14" s="195"/>
    </row>
    <row r="15" spans="1:52" x14ac:dyDescent="0.2">
      <c r="A15" s="167" t="s">
        <v>90</v>
      </c>
      <c r="D15" s="189"/>
      <c r="E15" s="189"/>
      <c r="F15" s="189"/>
      <c r="G15" s="190"/>
      <c r="H15" s="191"/>
      <c r="I15" s="189"/>
      <c r="J15" s="189"/>
      <c r="K15" s="189"/>
      <c r="L15" s="190"/>
      <c r="M15" s="192"/>
      <c r="N15" s="189"/>
      <c r="O15" s="193"/>
      <c r="P15" s="189"/>
      <c r="Q15" s="190"/>
      <c r="R15" s="192"/>
      <c r="S15" s="189"/>
      <c r="T15" s="189"/>
      <c r="U15" s="189"/>
      <c r="V15" s="190"/>
      <c r="W15" s="192"/>
      <c r="X15" s="194"/>
      <c r="Z15" s="189"/>
      <c r="AA15" s="189"/>
      <c r="AB15" s="189"/>
      <c r="AC15" s="189"/>
      <c r="AD15" s="192"/>
      <c r="AE15" s="194"/>
      <c r="AG15" s="170"/>
      <c r="AL15" s="195"/>
      <c r="AN15" s="170"/>
      <c r="AS15" s="195"/>
      <c r="AU15" s="170"/>
      <c r="AZ15" s="195"/>
    </row>
    <row r="16" spans="1:52" x14ac:dyDescent="0.2">
      <c r="A16" s="196"/>
      <c r="B16" s="167" t="s">
        <v>15</v>
      </c>
      <c r="C16" s="167" t="s">
        <v>129</v>
      </c>
      <c r="D16" s="197"/>
      <c r="E16" s="197"/>
      <c r="F16" s="197"/>
      <c r="G16" s="198">
        <f>SUM(D16:F16)</f>
        <v>0</v>
      </c>
      <c r="H16" s="199"/>
      <c r="I16" s="197"/>
      <c r="J16" s="197"/>
      <c r="K16" s="197"/>
      <c r="L16" s="198">
        <f>SUM(I16:K16)</f>
        <v>0</v>
      </c>
      <c r="M16" s="200"/>
      <c r="N16" s="197"/>
      <c r="O16" s="197"/>
      <c r="P16" s="197"/>
      <c r="Q16" s="198">
        <f>SUM(N16:P16)</f>
        <v>0</v>
      </c>
      <c r="R16" s="199"/>
      <c r="S16" s="197"/>
      <c r="T16" s="197"/>
      <c r="U16" s="197"/>
      <c r="V16" s="198">
        <f>SUM(S16:U16)</f>
        <v>0</v>
      </c>
      <c r="W16" s="199"/>
      <c r="X16" s="201">
        <f>SUM(G16+L16+Q16+V16)</f>
        <v>0</v>
      </c>
      <c r="Y16" s="173"/>
      <c r="Z16" s="197"/>
      <c r="AA16" s="197"/>
      <c r="AB16" s="197"/>
      <c r="AC16" s="197"/>
      <c r="AD16" s="200"/>
      <c r="AE16" s="201">
        <f>SUM(Z16:AC16)</f>
        <v>0</v>
      </c>
      <c r="AF16" s="197"/>
      <c r="AG16" s="197"/>
      <c r="AH16" s="197"/>
      <c r="AI16" s="197"/>
      <c r="AJ16" s="197"/>
      <c r="AK16" s="200"/>
      <c r="AL16" s="201">
        <f>SUM(AG16:AJ16)</f>
        <v>0</v>
      </c>
      <c r="AM16" s="197"/>
      <c r="AN16" s="197"/>
      <c r="AO16" s="197"/>
      <c r="AP16" s="197"/>
      <c r="AQ16" s="197"/>
      <c r="AR16" s="200"/>
      <c r="AS16" s="201">
        <f>SUM(AN16:AQ16)</f>
        <v>0</v>
      </c>
      <c r="AT16" s="197"/>
      <c r="AU16" s="197"/>
      <c r="AV16" s="197"/>
      <c r="AW16" s="197"/>
      <c r="AX16" s="197"/>
      <c r="AY16" s="200"/>
      <c r="AZ16" s="201">
        <f>SUM(AU16:AX16)</f>
        <v>0</v>
      </c>
    </row>
    <row r="17" spans="1:52" s="170" customFormat="1" x14ac:dyDescent="0.2">
      <c r="A17" s="202"/>
      <c r="B17" s="170" t="s">
        <v>17</v>
      </c>
      <c r="C17" s="170" t="s">
        <v>87</v>
      </c>
      <c r="D17" s="203"/>
      <c r="E17" s="203"/>
      <c r="F17" s="203"/>
      <c r="G17" s="198">
        <f>SUM(D17:F17)</f>
        <v>0</v>
      </c>
      <c r="H17" s="199"/>
      <c r="I17" s="203"/>
      <c r="J17" s="203"/>
      <c r="K17" s="203"/>
      <c r="L17" s="198">
        <f>SUM(I17:K17)</f>
        <v>0</v>
      </c>
      <c r="M17" s="199"/>
      <c r="N17" s="203"/>
      <c r="O17" s="203"/>
      <c r="P17" s="203"/>
      <c r="Q17" s="198">
        <f>SUM(N17:P17)</f>
        <v>0</v>
      </c>
      <c r="R17" s="199"/>
      <c r="S17" s="203"/>
      <c r="T17" s="203"/>
      <c r="U17" s="203"/>
      <c r="V17" s="198">
        <f>SUM(S17:U17)</f>
        <v>0</v>
      </c>
      <c r="W17" s="199"/>
      <c r="X17" s="201">
        <f>SUM(G17+L17+Q17+V17)</f>
        <v>0</v>
      </c>
      <c r="Y17" s="176"/>
      <c r="Z17" s="203"/>
      <c r="AA17" s="203"/>
      <c r="AB17" s="203"/>
      <c r="AC17" s="203"/>
      <c r="AD17" s="199"/>
      <c r="AE17" s="201">
        <f>SUM(Z17:AC17)</f>
        <v>0</v>
      </c>
      <c r="AF17" s="203"/>
      <c r="AG17" s="203"/>
      <c r="AH17" s="203"/>
      <c r="AI17" s="203"/>
      <c r="AJ17" s="203"/>
      <c r="AK17" s="199"/>
      <c r="AL17" s="201">
        <f>SUM(AG17:AJ17)</f>
        <v>0</v>
      </c>
      <c r="AM17" s="203"/>
      <c r="AN17" s="203"/>
      <c r="AO17" s="203"/>
      <c r="AP17" s="203"/>
      <c r="AQ17" s="203"/>
      <c r="AR17" s="199"/>
      <c r="AS17" s="201">
        <f>SUM(AN17:AQ17)</f>
        <v>0</v>
      </c>
      <c r="AT17" s="203"/>
      <c r="AU17" s="203"/>
      <c r="AV17" s="203"/>
      <c r="AW17" s="203"/>
      <c r="AX17" s="203"/>
      <c r="AY17" s="199"/>
      <c r="AZ17" s="201">
        <f>SUM(AU17:AX17)</f>
        <v>0</v>
      </c>
    </row>
    <row r="18" spans="1:52" x14ac:dyDescent="0.2">
      <c r="A18" s="196"/>
      <c r="B18" s="170" t="s">
        <v>22</v>
      </c>
      <c r="C18" s="167" t="s">
        <v>88</v>
      </c>
      <c r="D18" s="197"/>
      <c r="E18" s="197"/>
      <c r="F18" s="197"/>
      <c r="G18" s="198">
        <f>SUM(D18:F18)</f>
        <v>0</v>
      </c>
      <c r="H18" s="199"/>
      <c r="I18" s="197"/>
      <c r="J18" s="197"/>
      <c r="K18" s="197"/>
      <c r="L18" s="198">
        <f>SUM(I18:K18)</f>
        <v>0</v>
      </c>
      <c r="M18" s="200"/>
      <c r="N18" s="197"/>
      <c r="O18" s="197"/>
      <c r="P18" s="197"/>
      <c r="Q18" s="198">
        <f>SUM(N18:P18)</f>
        <v>0</v>
      </c>
      <c r="R18" s="200"/>
      <c r="S18" s="197"/>
      <c r="T18" s="197"/>
      <c r="U18" s="197"/>
      <c r="V18" s="198">
        <f>SUM(S18:U18)</f>
        <v>0</v>
      </c>
      <c r="W18" s="200"/>
      <c r="X18" s="201">
        <f>SUM(G18+L18+Q18+V18)</f>
        <v>0</v>
      </c>
      <c r="Y18" s="173"/>
      <c r="Z18" s="197"/>
      <c r="AA18" s="197"/>
      <c r="AB18" s="197"/>
      <c r="AC18" s="197"/>
      <c r="AD18" s="200"/>
      <c r="AE18" s="201">
        <f>SUM(Z18:AC18)</f>
        <v>0</v>
      </c>
      <c r="AF18" s="197"/>
      <c r="AG18" s="197"/>
      <c r="AH18" s="197"/>
      <c r="AI18" s="197"/>
      <c r="AJ18" s="197"/>
      <c r="AK18" s="200"/>
      <c r="AL18" s="201">
        <f>SUM(AG18:AJ18)</f>
        <v>0</v>
      </c>
      <c r="AM18" s="197"/>
      <c r="AN18" s="197"/>
      <c r="AO18" s="197"/>
      <c r="AP18" s="197"/>
      <c r="AQ18" s="197"/>
      <c r="AR18" s="200"/>
      <c r="AS18" s="201">
        <f>SUM(AN18:AQ18)</f>
        <v>0</v>
      </c>
      <c r="AT18" s="197"/>
      <c r="AU18" s="197"/>
      <c r="AV18" s="197"/>
      <c r="AW18" s="197"/>
      <c r="AX18" s="197"/>
      <c r="AY18" s="200"/>
      <c r="AZ18" s="201">
        <f>SUM(AU18:AX18)</f>
        <v>0</v>
      </c>
    </row>
    <row r="19" spans="1:52" ht="15" x14ac:dyDescent="0.25">
      <c r="B19" s="204"/>
      <c r="C19" s="167" t="s">
        <v>91</v>
      </c>
      <c r="D19" s="205">
        <f>D16*D17</f>
        <v>0</v>
      </c>
      <c r="E19" s="205">
        <f t="shared" ref="E19:G19" si="0">E16*E17</f>
        <v>0</v>
      </c>
      <c r="F19" s="205">
        <f t="shared" si="0"/>
        <v>0</v>
      </c>
      <c r="G19" s="206">
        <f t="shared" si="0"/>
        <v>0</v>
      </c>
      <c r="H19" s="207"/>
      <c r="I19" s="205">
        <f>I16*I17</f>
        <v>0</v>
      </c>
      <c r="J19" s="205">
        <f t="shared" ref="J19:L19" si="1">J16*J17</f>
        <v>0</v>
      </c>
      <c r="K19" s="205">
        <f t="shared" si="1"/>
        <v>0</v>
      </c>
      <c r="L19" s="206">
        <f t="shared" si="1"/>
        <v>0</v>
      </c>
      <c r="M19" s="208"/>
      <c r="N19" s="205">
        <f>N16*N17</f>
        <v>0</v>
      </c>
      <c r="O19" s="205">
        <f t="shared" ref="O19:Q19" si="2">O16*O17</f>
        <v>0</v>
      </c>
      <c r="P19" s="205">
        <f t="shared" si="2"/>
        <v>0</v>
      </c>
      <c r="Q19" s="206">
        <f t="shared" si="2"/>
        <v>0</v>
      </c>
      <c r="R19" s="208"/>
      <c r="S19" s="205">
        <f>S16*S17</f>
        <v>0</v>
      </c>
      <c r="T19" s="205">
        <f t="shared" ref="T19:V19" si="3">T16*T17</f>
        <v>0</v>
      </c>
      <c r="U19" s="205">
        <f t="shared" si="3"/>
        <v>0</v>
      </c>
      <c r="V19" s="206">
        <f t="shared" si="3"/>
        <v>0</v>
      </c>
      <c r="W19" s="208"/>
      <c r="X19" s="209"/>
      <c r="Y19" s="210"/>
      <c r="Z19" s="205"/>
      <c r="AA19" s="205"/>
      <c r="AB19" s="205"/>
      <c r="AC19" s="205"/>
      <c r="AD19" s="208"/>
      <c r="AE19" s="209"/>
      <c r="AF19" s="208"/>
      <c r="AG19" s="205"/>
      <c r="AH19" s="205"/>
      <c r="AI19" s="205"/>
      <c r="AJ19" s="205"/>
      <c r="AK19" s="208"/>
      <c r="AL19" s="209"/>
      <c r="AM19" s="208"/>
      <c r="AN19" s="205"/>
      <c r="AO19" s="205"/>
      <c r="AP19" s="205"/>
      <c r="AQ19" s="205"/>
      <c r="AR19" s="208"/>
      <c r="AS19" s="209"/>
      <c r="AT19" s="208"/>
      <c r="AU19" s="205"/>
      <c r="AV19" s="205"/>
      <c r="AW19" s="205"/>
      <c r="AX19" s="205"/>
      <c r="AY19" s="208"/>
      <c r="AZ19" s="209"/>
    </row>
    <row r="20" spans="1:52" x14ac:dyDescent="0.2">
      <c r="G20" s="211"/>
      <c r="L20" s="211"/>
      <c r="Q20" s="211"/>
      <c r="V20" s="211"/>
      <c r="X20" s="195"/>
      <c r="AE20" s="195"/>
      <c r="AL20" s="195"/>
      <c r="AS20" s="195"/>
      <c r="AZ20" s="195"/>
    </row>
    <row r="21" spans="1:52" x14ac:dyDescent="0.2">
      <c r="A21" s="167" t="s">
        <v>92</v>
      </c>
      <c r="D21" s="189"/>
      <c r="E21" s="189"/>
      <c r="F21" s="189"/>
      <c r="G21" s="190"/>
      <c r="H21" s="191"/>
      <c r="I21" s="189"/>
      <c r="J21" s="189"/>
      <c r="K21" s="189"/>
      <c r="L21" s="190"/>
      <c r="M21" s="192"/>
      <c r="N21" s="189"/>
      <c r="O21" s="193"/>
      <c r="P21" s="189"/>
      <c r="Q21" s="190"/>
      <c r="R21" s="192"/>
      <c r="S21" s="189"/>
      <c r="T21" s="189"/>
      <c r="U21" s="189"/>
      <c r="V21" s="190"/>
      <c r="W21" s="192"/>
      <c r="X21" s="194"/>
      <c r="Z21" s="189"/>
      <c r="AA21" s="189"/>
      <c r="AB21" s="189"/>
      <c r="AC21" s="189"/>
      <c r="AD21" s="192"/>
      <c r="AE21" s="194"/>
      <c r="AG21" s="170"/>
      <c r="AL21" s="195"/>
      <c r="AN21" s="170"/>
      <c r="AS21" s="195"/>
      <c r="AU21" s="170"/>
      <c r="AZ21" s="195"/>
    </row>
    <row r="22" spans="1:52" x14ac:dyDescent="0.2">
      <c r="A22" s="196"/>
      <c r="B22" s="167" t="s">
        <v>15</v>
      </c>
      <c r="C22" s="167" t="s">
        <v>129</v>
      </c>
      <c r="D22" s="197"/>
      <c r="E22" s="197"/>
      <c r="F22" s="197"/>
      <c r="G22" s="198">
        <f>SUM(D22:F22)</f>
        <v>0</v>
      </c>
      <c r="H22" s="199"/>
      <c r="I22" s="197"/>
      <c r="J22" s="197"/>
      <c r="K22" s="197"/>
      <c r="L22" s="198">
        <f>SUM(I22:K22)</f>
        <v>0</v>
      </c>
      <c r="M22" s="200"/>
      <c r="N22" s="197"/>
      <c r="O22" s="197"/>
      <c r="P22" s="197"/>
      <c r="Q22" s="198">
        <f>SUM(N22:P22)</f>
        <v>0</v>
      </c>
      <c r="R22" s="199"/>
      <c r="S22" s="197"/>
      <c r="T22" s="197"/>
      <c r="U22" s="197"/>
      <c r="V22" s="198">
        <f>SUM(S22:U22)</f>
        <v>0</v>
      </c>
      <c r="W22" s="199"/>
      <c r="X22" s="201">
        <f>SUM(G22+L22+Q22+V22)</f>
        <v>0</v>
      </c>
      <c r="Y22" s="173"/>
      <c r="Z22" s="197"/>
      <c r="AA22" s="197"/>
      <c r="AB22" s="197"/>
      <c r="AC22" s="197"/>
      <c r="AD22" s="200"/>
      <c r="AE22" s="201">
        <f>SUM(Z22:AC22)</f>
        <v>0</v>
      </c>
      <c r="AF22" s="197"/>
      <c r="AG22" s="197"/>
      <c r="AH22" s="197"/>
      <c r="AI22" s="197"/>
      <c r="AJ22" s="197"/>
      <c r="AK22" s="200"/>
      <c r="AL22" s="201">
        <f>SUM(AG22:AJ22)</f>
        <v>0</v>
      </c>
      <c r="AM22" s="197"/>
      <c r="AN22" s="197"/>
      <c r="AO22" s="197"/>
      <c r="AP22" s="197"/>
      <c r="AQ22" s="197"/>
      <c r="AR22" s="200"/>
      <c r="AS22" s="201">
        <f>SUM(AN22:AQ22)</f>
        <v>0</v>
      </c>
      <c r="AT22" s="197"/>
      <c r="AU22" s="197"/>
      <c r="AV22" s="197"/>
      <c r="AW22" s="197"/>
      <c r="AX22" s="197"/>
      <c r="AY22" s="200"/>
      <c r="AZ22" s="201">
        <f>SUM(AU22:AX22)</f>
        <v>0</v>
      </c>
    </row>
    <row r="23" spans="1:52" s="170" customFormat="1" x14ac:dyDescent="0.2">
      <c r="A23" s="202"/>
      <c r="B23" s="170" t="s">
        <v>17</v>
      </c>
      <c r="C23" s="170" t="s">
        <v>87</v>
      </c>
      <c r="D23" s="203"/>
      <c r="E23" s="203"/>
      <c r="F23" s="203"/>
      <c r="G23" s="198">
        <f>SUM(D23:F23)</f>
        <v>0</v>
      </c>
      <c r="H23" s="199"/>
      <c r="I23" s="203"/>
      <c r="J23" s="203"/>
      <c r="K23" s="203"/>
      <c r="L23" s="198">
        <f>SUM(I23:K23)</f>
        <v>0</v>
      </c>
      <c r="M23" s="199"/>
      <c r="N23" s="203"/>
      <c r="O23" s="203"/>
      <c r="P23" s="203"/>
      <c r="Q23" s="198">
        <f>SUM(N23:P23)</f>
        <v>0</v>
      </c>
      <c r="R23" s="199"/>
      <c r="S23" s="203"/>
      <c r="T23" s="203"/>
      <c r="U23" s="203"/>
      <c r="V23" s="198">
        <f>SUM(S23:U23)</f>
        <v>0</v>
      </c>
      <c r="W23" s="199"/>
      <c r="X23" s="201">
        <f>SUM(G23+L23+Q23+V23)</f>
        <v>0</v>
      </c>
      <c r="Y23" s="176"/>
      <c r="Z23" s="203"/>
      <c r="AA23" s="203"/>
      <c r="AB23" s="203"/>
      <c r="AC23" s="203"/>
      <c r="AD23" s="199"/>
      <c r="AE23" s="201">
        <f>SUM(Z23:AC23)</f>
        <v>0</v>
      </c>
      <c r="AF23" s="203"/>
      <c r="AG23" s="203"/>
      <c r="AH23" s="203"/>
      <c r="AI23" s="203"/>
      <c r="AJ23" s="203"/>
      <c r="AK23" s="199"/>
      <c r="AL23" s="201">
        <f>SUM(AG23:AJ23)</f>
        <v>0</v>
      </c>
      <c r="AM23" s="203"/>
      <c r="AN23" s="203"/>
      <c r="AO23" s="203"/>
      <c r="AP23" s="203"/>
      <c r="AQ23" s="203"/>
      <c r="AR23" s="199"/>
      <c r="AS23" s="201">
        <f>SUM(AN23:AQ23)</f>
        <v>0</v>
      </c>
      <c r="AT23" s="203"/>
      <c r="AU23" s="203"/>
      <c r="AV23" s="203"/>
      <c r="AW23" s="203"/>
      <c r="AX23" s="203"/>
      <c r="AY23" s="199"/>
      <c r="AZ23" s="201">
        <f>SUM(AU23:AX23)</f>
        <v>0</v>
      </c>
    </row>
    <row r="24" spans="1:52" x14ac:dyDescent="0.2">
      <c r="A24" s="196"/>
      <c r="B24" s="170" t="s">
        <v>22</v>
      </c>
      <c r="C24" s="167" t="s">
        <v>88</v>
      </c>
      <c r="D24" s="197"/>
      <c r="E24" s="197"/>
      <c r="F24" s="197"/>
      <c r="G24" s="198">
        <f>SUM(D24:F24)</f>
        <v>0</v>
      </c>
      <c r="H24" s="199"/>
      <c r="I24" s="197"/>
      <c r="J24" s="197"/>
      <c r="K24" s="197"/>
      <c r="L24" s="198">
        <f>SUM(I24:K24)</f>
        <v>0</v>
      </c>
      <c r="M24" s="200"/>
      <c r="N24" s="197"/>
      <c r="O24" s="197"/>
      <c r="P24" s="197"/>
      <c r="Q24" s="198">
        <f>SUM(N24:P24)</f>
        <v>0</v>
      </c>
      <c r="R24" s="200"/>
      <c r="S24" s="197"/>
      <c r="T24" s="197"/>
      <c r="U24" s="197"/>
      <c r="V24" s="198">
        <f>SUM(S24:U24)</f>
        <v>0</v>
      </c>
      <c r="W24" s="200"/>
      <c r="X24" s="201">
        <f>SUM(G24+L24+Q24+V24)</f>
        <v>0</v>
      </c>
      <c r="Y24" s="173"/>
      <c r="Z24" s="197"/>
      <c r="AA24" s="197"/>
      <c r="AB24" s="197"/>
      <c r="AC24" s="197"/>
      <c r="AD24" s="200"/>
      <c r="AE24" s="201">
        <f>SUM(Z24:AC24)</f>
        <v>0</v>
      </c>
      <c r="AF24" s="197"/>
      <c r="AG24" s="197"/>
      <c r="AH24" s="197"/>
      <c r="AI24" s="197"/>
      <c r="AJ24" s="197"/>
      <c r="AK24" s="200"/>
      <c r="AL24" s="201">
        <f>SUM(AG24:AJ24)</f>
        <v>0</v>
      </c>
      <c r="AM24" s="197"/>
      <c r="AN24" s="197"/>
      <c r="AO24" s="197"/>
      <c r="AP24" s="197"/>
      <c r="AQ24" s="197"/>
      <c r="AR24" s="200"/>
      <c r="AS24" s="201">
        <f>SUM(AN24:AQ24)</f>
        <v>0</v>
      </c>
      <c r="AT24" s="197"/>
      <c r="AU24" s="197"/>
      <c r="AV24" s="197"/>
      <c r="AW24" s="197"/>
      <c r="AX24" s="197"/>
      <c r="AY24" s="200"/>
      <c r="AZ24" s="201">
        <f>SUM(AU24:AX24)</f>
        <v>0</v>
      </c>
    </row>
    <row r="25" spans="1:52" ht="15" x14ac:dyDescent="0.25">
      <c r="B25" s="204"/>
      <c r="C25" s="167" t="s">
        <v>91</v>
      </c>
      <c r="D25" s="205">
        <f>D22*D23</f>
        <v>0</v>
      </c>
      <c r="E25" s="205">
        <f t="shared" ref="E25:G25" si="4">E22*E23</f>
        <v>0</v>
      </c>
      <c r="F25" s="205">
        <f t="shared" si="4"/>
        <v>0</v>
      </c>
      <c r="G25" s="206">
        <f t="shared" si="4"/>
        <v>0</v>
      </c>
      <c r="H25" s="207"/>
      <c r="I25" s="205">
        <f>I22*I23</f>
        <v>0</v>
      </c>
      <c r="J25" s="205">
        <f t="shared" ref="J25:L25" si="5">J22*J23</f>
        <v>0</v>
      </c>
      <c r="K25" s="205">
        <f t="shared" si="5"/>
        <v>0</v>
      </c>
      <c r="L25" s="206">
        <f t="shared" si="5"/>
        <v>0</v>
      </c>
      <c r="M25" s="208"/>
      <c r="N25" s="205">
        <f>N22*N23</f>
        <v>0</v>
      </c>
      <c r="O25" s="205">
        <f t="shared" ref="O25:Q25" si="6">O22*O23</f>
        <v>0</v>
      </c>
      <c r="P25" s="205">
        <f t="shared" si="6"/>
        <v>0</v>
      </c>
      <c r="Q25" s="206">
        <f t="shared" si="6"/>
        <v>0</v>
      </c>
      <c r="R25" s="208"/>
      <c r="S25" s="205">
        <f>S22*S23</f>
        <v>0</v>
      </c>
      <c r="T25" s="205">
        <f t="shared" ref="T25:V25" si="7">T22*T23</f>
        <v>0</v>
      </c>
      <c r="U25" s="205">
        <f t="shared" si="7"/>
        <v>0</v>
      </c>
      <c r="V25" s="206">
        <f t="shared" si="7"/>
        <v>0</v>
      </c>
      <c r="W25" s="208"/>
      <c r="X25" s="209"/>
      <c r="Y25" s="210"/>
      <c r="Z25" s="205"/>
      <c r="AA25" s="205"/>
      <c r="AB25" s="205"/>
      <c r="AC25" s="205"/>
      <c r="AD25" s="208"/>
      <c r="AE25" s="209"/>
      <c r="AF25" s="208"/>
      <c r="AG25" s="205"/>
      <c r="AH25" s="205"/>
      <c r="AI25" s="205"/>
      <c r="AJ25" s="205"/>
      <c r="AK25" s="208"/>
      <c r="AL25" s="209"/>
      <c r="AM25" s="208"/>
      <c r="AN25" s="205"/>
      <c r="AO25" s="205"/>
      <c r="AP25" s="205"/>
      <c r="AQ25" s="205"/>
      <c r="AR25" s="208"/>
      <c r="AS25" s="209"/>
      <c r="AT25" s="208"/>
      <c r="AU25" s="205"/>
      <c r="AV25" s="205"/>
      <c r="AW25" s="205"/>
      <c r="AX25" s="205"/>
      <c r="AY25" s="208"/>
      <c r="AZ25" s="209"/>
    </row>
    <row r="26" spans="1:52" x14ac:dyDescent="0.2">
      <c r="G26" s="211"/>
      <c r="L26" s="211"/>
      <c r="Q26" s="211"/>
      <c r="V26" s="211"/>
      <c r="X26" s="195"/>
      <c r="AE26" s="195"/>
      <c r="AL26" s="195"/>
      <c r="AS26" s="195"/>
      <c r="AZ26" s="195"/>
    </row>
    <row r="27" spans="1:52" x14ac:dyDescent="0.2">
      <c r="A27" s="167" t="s">
        <v>93</v>
      </c>
      <c r="D27" s="189"/>
      <c r="E27" s="189"/>
      <c r="F27" s="189"/>
      <c r="G27" s="190"/>
      <c r="H27" s="191"/>
      <c r="I27" s="189"/>
      <c r="J27" s="189"/>
      <c r="K27" s="189"/>
      <c r="L27" s="190"/>
      <c r="M27" s="192"/>
      <c r="N27" s="189"/>
      <c r="O27" s="193"/>
      <c r="P27" s="189"/>
      <c r="Q27" s="190"/>
      <c r="R27" s="192"/>
      <c r="S27" s="189"/>
      <c r="T27" s="189"/>
      <c r="U27" s="189"/>
      <c r="V27" s="190"/>
      <c r="W27" s="192"/>
      <c r="X27" s="194"/>
      <c r="Z27" s="189"/>
      <c r="AA27" s="189"/>
      <c r="AB27" s="189"/>
      <c r="AC27" s="189"/>
      <c r="AD27" s="192"/>
      <c r="AE27" s="194"/>
      <c r="AG27" s="170"/>
      <c r="AL27" s="195"/>
      <c r="AN27" s="170"/>
      <c r="AS27" s="195"/>
      <c r="AU27" s="170"/>
      <c r="AZ27" s="195"/>
    </row>
    <row r="28" spans="1:52" x14ac:dyDescent="0.2">
      <c r="A28" s="196"/>
      <c r="B28" s="167" t="s">
        <v>15</v>
      </c>
      <c r="C28" s="167" t="s">
        <v>129</v>
      </c>
      <c r="D28" s="197"/>
      <c r="E28" s="197"/>
      <c r="F28" s="197"/>
      <c r="G28" s="198">
        <f>SUM(D28:F28)</f>
        <v>0</v>
      </c>
      <c r="H28" s="199"/>
      <c r="I28" s="197"/>
      <c r="J28" s="197"/>
      <c r="K28" s="197"/>
      <c r="L28" s="198">
        <f>SUM(I28:K28)</f>
        <v>0</v>
      </c>
      <c r="M28" s="200"/>
      <c r="N28" s="197"/>
      <c r="O28" s="197"/>
      <c r="P28" s="197"/>
      <c r="Q28" s="198">
        <f>SUM(N28:P28)</f>
        <v>0</v>
      </c>
      <c r="R28" s="199"/>
      <c r="S28" s="197"/>
      <c r="T28" s="197"/>
      <c r="U28" s="197"/>
      <c r="V28" s="198">
        <f>SUM(S28:U28)</f>
        <v>0</v>
      </c>
      <c r="W28" s="199"/>
      <c r="X28" s="201">
        <f>SUM(G28+L28+Q28+V28)</f>
        <v>0</v>
      </c>
      <c r="Y28" s="173"/>
      <c r="Z28" s="197"/>
      <c r="AA28" s="197"/>
      <c r="AB28" s="197"/>
      <c r="AC28" s="197"/>
      <c r="AD28" s="200"/>
      <c r="AE28" s="201">
        <f>SUM(Z28:AC28)</f>
        <v>0</v>
      </c>
      <c r="AF28" s="197"/>
      <c r="AG28" s="197"/>
      <c r="AH28" s="197"/>
      <c r="AI28" s="197"/>
      <c r="AJ28" s="197"/>
      <c r="AK28" s="200"/>
      <c r="AL28" s="201">
        <f>SUM(AG28:AJ28)</f>
        <v>0</v>
      </c>
      <c r="AM28" s="197"/>
      <c r="AN28" s="197"/>
      <c r="AO28" s="197"/>
      <c r="AP28" s="197"/>
      <c r="AQ28" s="197"/>
      <c r="AR28" s="200"/>
      <c r="AS28" s="201">
        <f>SUM(AN28:AQ28)</f>
        <v>0</v>
      </c>
      <c r="AT28" s="197"/>
      <c r="AU28" s="197"/>
      <c r="AV28" s="197"/>
      <c r="AW28" s="197"/>
      <c r="AX28" s="197"/>
      <c r="AY28" s="200"/>
      <c r="AZ28" s="201">
        <f>SUM(AU28:AX28)</f>
        <v>0</v>
      </c>
    </row>
    <row r="29" spans="1:52" s="170" customFormat="1" x14ac:dyDescent="0.2">
      <c r="A29" s="202"/>
      <c r="B29" s="170" t="s">
        <v>17</v>
      </c>
      <c r="C29" s="170" t="s">
        <v>87</v>
      </c>
      <c r="D29" s="203"/>
      <c r="E29" s="203"/>
      <c r="F29" s="203"/>
      <c r="G29" s="198">
        <f>SUM(D29:F29)</f>
        <v>0</v>
      </c>
      <c r="H29" s="199"/>
      <c r="I29" s="203"/>
      <c r="J29" s="203"/>
      <c r="K29" s="203"/>
      <c r="L29" s="198">
        <f>SUM(I29:K29)</f>
        <v>0</v>
      </c>
      <c r="M29" s="199"/>
      <c r="N29" s="203"/>
      <c r="O29" s="203"/>
      <c r="P29" s="203"/>
      <c r="Q29" s="198">
        <f>SUM(N29:P29)</f>
        <v>0</v>
      </c>
      <c r="R29" s="199"/>
      <c r="S29" s="203"/>
      <c r="T29" s="203"/>
      <c r="U29" s="203"/>
      <c r="V29" s="198">
        <f>SUM(S29:U29)</f>
        <v>0</v>
      </c>
      <c r="W29" s="199"/>
      <c r="X29" s="201">
        <f>SUM(G29+L29+Q29+V29)</f>
        <v>0</v>
      </c>
      <c r="Y29" s="176"/>
      <c r="Z29" s="203"/>
      <c r="AA29" s="203"/>
      <c r="AB29" s="203"/>
      <c r="AC29" s="203"/>
      <c r="AD29" s="199"/>
      <c r="AE29" s="201">
        <f>SUM(Z29:AC29)</f>
        <v>0</v>
      </c>
      <c r="AF29" s="203"/>
      <c r="AG29" s="203"/>
      <c r="AH29" s="203"/>
      <c r="AI29" s="203"/>
      <c r="AJ29" s="203"/>
      <c r="AK29" s="199"/>
      <c r="AL29" s="201">
        <f>SUM(AG29:AJ29)</f>
        <v>0</v>
      </c>
      <c r="AM29" s="203"/>
      <c r="AN29" s="203"/>
      <c r="AO29" s="203"/>
      <c r="AP29" s="203"/>
      <c r="AQ29" s="203"/>
      <c r="AR29" s="199"/>
      <c r="AS29" s="201">
        <f>SUM(AN29:AQ29)</f>
        <v>0</v>
      </c>
      <c r="AT29" s="203"/>
      <c r="AU29" s="203"/>
      <c r="AV29" s="203"/>
      <c r="AW29" s="203"/>
      <c r="AX29" s="203"/>
      <c r="AY29" s="199"/>
      <c r="AZ29" s="201">
        <f>SUM(AU29:AX29)</f>
        <v>0</v>
      </c>
    </row>
    <row r="30" spans="1:52" x14ac:dyDescent="0.2">
      <c r="A30" s="196"/>
      <c r="B30" s="170" t="s">
        <v>22</v>
      </c>
      <c r="C30" s="167" t="s">
        <v>88</v>
      </c>
      <c r="D30" s="197"/>
      <c r="E30" s="197"/>
      <c r="F30" s="197"/>
      <c r="G30" s="198">
        <f>SUM(D30:F30)</f>
        <v>0</v>
      </c>
      <c r="H30" s="199"/>
      <c r="I30" s="197"/>
      <c r="J30" s="197"/>
      <c r="K30" s="197"/>
      <c r="L30" s="198">
        <f>SUM(I30:K30)</f>
        <v>0</v>
      </c>
      <c r="M30" s="200"/>
      <c r="N30" s="197"/>
      <c r="O30" s="197"/>
      <c r="P30" s="197"/>
      <c r="Q30" s="198">
        <f>SUM(N30:P30)</f>
        <v>0</v>
      </c>
      <c r="R30" s="200"/>
      <c r="S30" s="197"/>
      <c r="T30" s="197"/>
      <c r="U30" s="197"/>
      <c r="V30" s="198">
        <f>SUM(S30:U30)</f>
        <v>0</v>
      </c>
      <c r="W30" s="200"/>
      <c r="X30" s="201">
        <f>SUM(G30+L30+Q30+V30)</f>
        <v>0</v>
      </c>
      <c r="Y30" s="173"/>
      <c r="Z30" s="197"/>
      <c r="AA30" s="197"/>
      <c r="AB30" s="197"/>
      <c r="AC30" s="197"/>
      <c r="AD30" s="200"/>
      <c r="AE30" s="201">
        <f>SUM(Z30:AC30)</f>
        <v>0</v>
      </c>
      <c r="AF30" s="197"/>
      <c r="AG30" s="197"/>
      <c r="AH30" s="197"/>
      <c r="AI30" s="197"/>
      <c r="AJ30" s="197"/>
      <c r="AK30" s="200"/>
      <c r="AL30" s="201">
        <f>SUM(AG30:AJ30)</f>
        <v>0</v>
      </c>
      <c r="AM30" s="197"/>
      <c r="AN30" s="197"/>
      <c r="AO30" s="197"/>
      <c r="AP30" s="197"/>
      <c r="AQ30" s="197"/>
      <c r="AR30" s="200"/>
      <c r="AS30" s="201">
        <f>SUM(AN30:AQ30)</f>
        <v>0</v>
      </c>
      <c r="AT30" s="197"/>
      <c r="AU30" s="197"/>
      <c r="AV30" s="197"/>
      <c r="AW30" s="197"/>
      <c r="AX30" s="197"/>
      <c r="AY30" s="200"/>
      <c r="AZ30" s="201">
        <f>SUM(AU30:AX30)</f>
        <v>0</v>
      </c>
    </row>
    <row r="31" spans="1:52" ht="15" x14ac:dyDescent="0.25">
      <c r="B31" s="204"/>
      <c r="C31" s="167" t="s">
        <v>91</v>
      </c>
      <c r="D31" s="205">
        <f>D28*D29</f>
        <v>0</v>
      </c>
      <c r="E31" s="205">
        <f t="shared" ref="E31:G31" si="8">E28*E29</f>
        <v>0</v>
      </c>
      <c r="F31" s="205">
        <f t="shared" si="8"/>
        <v>0</v>
      </c>
      <c r="G31" s="206">
        <f t="shared" si="8"/>
        <v>0</v>
      </c>
      <c r="H31" s="207"/>
      <c r="I31" s="205">
        <f>I28*I29</f>
        <v>0</v>
      </c>
      <c r="J31" s="205">
        <f t="shared" ref="J31:L31" si="9">J28*J29</f>
        <v>0</v>
      </c>
      <c r="K31" s="205">
        <f t="shared" si="9"/>
        <v>0</v>
      </c>
      <c r="L31" s="206">
        <f t="shared" si="9"/>
        <v>0</v>
      </c>
      <c r="M31" s="208"/>
      <c r="N31" s="205">
        <f>N28*N29</f>
        <v>0</v>
      </c>
      <c r="O31" s="205">
        <f t="shared" ref="O31:Q31" si="10">O28*O29</f>
        <v>0</v>
      </c>
      <c r="P31" s="205">
        <f t="shared" si="10"/>
        <v>0</v>
      </c>
      <c r="Q31" s="206">
        <f t="shared" si="10"/>
        <v>0</v>
      </c>
      <c r="R31" s="208"/>
      <c r="S31" s="205">
        <f>S28*S29</f>
        <v>0</v>
      </c>
      <c r="T31" s="205">
        <f t="shared" ref="T31:V31" si="11">T28*T29</f>
        <v>0</v>
      </c>
      <c r="U31" s="205">
        <f t="shared" si="11"/>
        <v>0</v>
      </c>
      <c r="V31" s="206">
        <f t="shared" si="11"/>
        <v>0</v>
      </c>
      <c r="W31" s="208"/>
      <c r="X31" s="209"/>
      <c r="Y31" s="210"/>
      <c r="Z31" s="205"/>
      <c r="AA31" s="205"/>
      <c r="AB31" s="205"/>
      <c r="AC31" s="205"/>
      <c r="AD31" s="208"/>
      <c r="AE31" s="209"/>
      <c r="AF31" s="208"/>
      <c r="AG31" s="205"/>
      <c r="AH31" s="205"/>
      <c r="AI31" s="205"/>
      <c r="AJ31" s="205"/>
      <c r="AK31" s="208"/>
      <c r="AL31" s="209"/>
      <c r="AM31" s="208"/>
      <c r="AN31" s="205"/>
      <c r="AO31" s="205"/>
      <c r="AP31" s="205"/>
      <c r="AQ31" s="205"/>
      <c r="AR31" s="208"/>
      <c r="AS31" s="209"/>
      <c r="AT31" s="208"/>
      <c r="AU31" s="205"/>
      <c r="AV31" s="205"/>
      <c r="AW31" s="205"/>
      <c r="AX31" s="205"/>
      <c r="AY31" s="208"/>
      <c r="AZ31" s="209"/>
    </row>
    <row r="32" spans="1:52" ht="15" x14ac:dyDescent="0.25">
      <c r="B32" s="204"/>
      <c r="D32" s="208"/>
      <c r="E32" s="208"/>
      <c r="F32" s="208"/>
      <c r="G32" s="352"/>
      <c r="H32" s="207"/>
      <c r="I32" s="208"/>
      <c r="J32" s="208"/>
      <c r="K32" s="208"/>
      <c r="L32" s="352"/>
      <c r="M32" s="208"/>
      <c r="N32" s="208"/>
      <c r="O32" s="208"/>
      <c r="P32" s="208"/>
      <c r="Q32" s="352"/>
      <c r="R32" s="208"/>
      <c r="S32" s="208"/>
      <c r="T32" s="208"/>
      <c r="U32" s="208"/>
      <c r="V32" s="352"/>
      <c r="W32" s="208"/>
      <c r="X32" s="353"/>
      <c r="Y32" s="210"/>
      <c r="Z32" s="208"/>
      <c r="AA32" s="208"/>
      <c r="AB32" s="208"/>
      <c r="AC32" s="208"/>
      <c r="AD32" s="208"/>
      <c r="AE32" s="353"/>
      <c r="AF32" s="208"/>
      <c r="AG32" s="208"/>
      <c r="AH32" s="208"/>
      <c r="AI32" s="208"/>
      <c r="AJ32" s="208"/>
      <c r="AK32" s="208"/>
      <c r="AL32" s="353"/>
      <c r="AM32" s="208"/>
      <c r="AN32" s="208"/>
      <c r="AO32" s="208"/>
      <c r="AP32" s="208"/>
      <c r="AQ32" s="208"/>
      <c r="AR32" s="208"/>
      <c r="AS32" s="353"/>
      <c r="AT32" s="208"/>
      <c r="AU32" s="208"/>
      <c r="AV32" s="208"/>
      <c r="AW32" s="208"/>
      <c r="AX32" s="208"/>
      <c r="AY32" s="208"/>
      <c r="AZ32" s="353"/>
    </row>
    <row r="33" spans="1:52" ht="15" x14ac:dyDescent="0.25">
      <c r="A33" s="167">
        <v>4</v>
      </c>
      <c r="B33" s="204" t="s">
        <v>611</v>
      </c>
      <c r="D33" s="208"/>
      <c r="E33" s="208"/>
      <c r="F33" s="208"/>
      <c r="G33" s="198">
        <f t="shared" ref="G33:G61" si="12">SUM(D33:F33)</f>
        <v>0</v>
      </c>
      <c r="H33" s="207"/>
      <c r="I33" s="208"/>
      <c r="J33" s="208"/>
      <c r="K33" s="208"/>
      <c r="L33" s="198">
        <f t="shared" ref="L33:L61" si="13">SUM(I33:K33)</f>
        <v>0</v>
      </c>
      <c r="M33" s="208"/>
      <c r="N33" s="208"/>
      <c r="O33" s="208"/>
      <c r="P33" s="208"/>
      <c r="Q33" s="198">
        <f t="shared" ref="Q33:Q61" si="14">SUM(N33:P33)</f>
        <v>0</v>
      </c>
      <c r="R33" s="208"/>
      <c r="S33" s="208"/>
      <c r="T33" s="208"/>
      <c r="U33" s="208"/>
      <c r="V33" s="198">
        <f t="shared" ref="V33:V61" si="15">SUM(S33:U33)</f>
        <v>0</v>
      </c>
      <c r="W33" s="208"/>
      <c r="X33" s="198">
        <f t="shared" ref="X33:X61" si="16">SUM(U33:W33)</f>
        <v>0</v>
      </c>
      <c r="Y33" s="210"/>
      <c r="Z33" s="208"/>
      <c r="AA33" s="208"/>
      <c r="AB33" s="208"/>
      <c r="AC33" s="208"/>
      <c r="AD33" s="208"/>
      <c r="AE33" s="198">
        <f t="shared" ref="AE33:AE61" si="17">SUM(AB33:AD33)</f>
        <v>0</v>
      </c>
      <c r="AF33" s="208"/>
      <c r="AG33" s="208"/>
      <c r="AH33" s="208"/>
      <c r="AI33" s="208"/>
      <c r="AJ33" s="208"/>
      <c r="AK33" s="208"/>
      <c r="AL33" s="198">
        <f t="shared" ref="AL33:AL61" si="18">SUM(AI33:AK33)</f>
        <v>0</v>
      </c>
      <c r="AM33" s="208"/>
      <c r="AN33" s="208"/>
      <c r="AO33" s="208"/>
      <c r="AP33" s="208"/>
      <c r="AQ33" s="208"/>
      <c r="AR33" s="208"/>
      <c r="AS33" s="198">
        <f t="shared" ref="AS33:AS61" si="19">SUM(AP33:AR33)</f>
        <v>0</v>
      </c>
      <c r="AT33" s="208"/>
      <c r="AU33" s="208"/>
      <c r="AV33" s="208"/>
      <c r="AW33" s="208"/>
      <c r="AX33" s="208"/>
      <c r="AY33" s="208"/>
      <c r="AZ33" s="198">
        <f t="shared" ref="AZ33:AZ61" si="20">SUM(AW33:AY33)</f>
        <v>0</v>
      </c>
    </row>
    <row r="34" spans="1:52" ht="15" x14ac:dyDescent="0.25">
      <c r="B34" s="354" t="s">
        <v>604</v>
      </c>
      <c r="C34" s="170"/>
      <c r="D34" s="208"/>
      <c r="E34" s="208"/>
      <c r="F34" s="208"/>
      <c r="G34" s="198">
        <f t="shared" si="12"/>
        <v>0</v>
      </c>
      <c r="H34" s="207"/>
      <c r="I34" s="208"/>
      <c r="J34" s="208"/>
      <c r="K34" s="208"/>
      <c r="L34" s="198">
        <f t="shared" si="13"/>
        <v>0</v>
      </c>
      <c r="M34" s="208"/>
      <c r="N34" s="208"/>
      <c r="O34" s="208"/>
      <c r="P34" s="208"/>
      <c r="Q34" s="198">
        <f t="shared" si="14"/>
        <v>0</v>
      </c>
      <c r="R34" s="208"/>
      <c r="S34" s="208"/>
      <c r="T34" s="208"/>
      <c r="U34" s="208"/>
      <c r="V34" s="198">
        <f t="shared" si="15"/>
        <v>0</v>
      </c>
      <c r="W34" s="208"/>
      <c r="X34" s="198">
        <f t="shared" si="16"/>
        <v>0</v>
      </c>
      <c r="Y34" s="210"/>
      <c r="Z34" s="208"/>
      <c r="AA34" s="208"/>
      <c r="AB34" s="208"/>
      <c r="AC34" s="208"/>
      <c r="AD34" s="208"/>
      <c r="AE34" s="198">
        <f t="shared" si="17"/>
        <v>0</v>
      </c>
      <c r="AF34" s="208"/>
      <c r="AG34" s="208"/>
      <c r="AH34" s="208"/>
      <c r="AI34" s="208"/>
      <c r="AJ34" s="208"/>
      <c r="AK34" s="208"/>
      <c r="AL34" s="198">
        <f t="shared" si="18"/>
        <v>0</v>
      </c>
      <c r="AM34" s="208"/>
      <c r="AN34" s="208"/>
      <c r="AO34" s="208"/>
      <c r="AP34" s="208"/>
      <c r="AQ34" s="208"/>
      <c r="AR34" s="208"/>
      <c r="AS34" s="198">
        <f t="shared" si="19"/>
        <v>0</v>
      </c>
      <c r="AT34" s="208"/>
      <c r="AU34" s="208"/>
      <c r="AV34" s="208"/>
      <c r="AW34" s="208"/>
      <c r="AX34" s="208"/>
      <c r="AY34" s="208"/>
      <c r="AZ34" s="198">
        <f t="shared" si="20"/>
        <v>0</v>
      </c>
    </row>
    <row r="35" spans="1:52" ht="15" x14ac:dyDescent="0.25">
      <c r="B35" s="354" t="s">
        <v>605</v>
      </c>
      <c r="C35" s="170"/>
      <c r="D35" s="208"/>
      <c r="E35" s="208"/>
      <c r="F35" s="208"/>
      <c r="G35" s="198">
        <f t="shared" si="12"/>
        <v>0</v>
      </c>
      <c r="H35" s="207"/>
      <c r="I35" s="208"/>
      <c r="J35" s="208"/>
      <c r="K35" s="208"/>
      <c r="L35" s="198">
        <f t="shared" si="13"/>
        <v>0</v>
      </c>
      <c r="M35" s="208"/>
      <c r="N35" s="208"/>
      <c r="O35" s="208"/>
      <c r="P35" s="208"/>
      <c r="Q35" s="198">
        <f t="shared" si="14"/>
        <v>0</v>
      </c>
      <c r="R35" s="208"/>
      <c r="S35" s="208"/>
      <c r="T35" s="208"/>
      <c r="U35" s="208"/>
      <c r="V35" s="198">
        <f t="shared" si="15"/>
        <v>0</v>
      </c>
      <c r="W35" s="208"/>
      <c r="X35" s="198">
        <f t="shared" si="16"/>
        <v>0</v>
      </c>
      <c r="Y35" s="210"/>
      <c r="Z35" s="208"/>
      <c r="AA35" s="208"/>
      <c r="AB35" s="208"/>
      <c r="AC35" s="208"/>
      <c r="AD35" s="208"/>
      <c r="AE35" s="198">
        <f t="shared" si="17"/>
        <v>0</v>
      </c>
      <c r="AF35" s="208"/>
      <c r="AG35" s="208"/>
      <c r="AH35" s="208"/>
      <c r="AI35" s="208"/>
      <c r="AJ35" s="208"/>
      <c r="AK35" s="208"/>
      <c r="AL35" s="198">
        <f t="shared" si="18"/>
        <v>0</v>
      </c>
      <c r="AM35" s="208"/>
      <c r="AN35" s="208"/>
      <c r="AO35" s="208"/>
      <c r="AP35" s="208"/>
      <c r="AQ35" s="208"/>
      <c r="AR35" s="208"/>
      <c r="AS35" s="198">
        <f t="shared" si="19"/>
        <v>0</v>
      </c>
      <c r="AT35" s="208"/>
      <c r="AU35" s="208"/>
      <c r="AV35" s="208"/>
      <c r="AW35" s="208"/>
      <c r="AX35" s="208"/>
      <c r="AY35" s="208"/>
      <c r="AZ35" s="198">
        <f t="shared" si="20"/>
        <v>0</v>
      </c>
    </row>
    <row r="36" spans="1:52" ht="15" x14ac:dyDescent="0.25">
      <c r="B36" s="354" t="s">
        <v>606</v>
      </c>
      <c r="C36" s="170"/>
      <c r="D36" s="208"/>
      <c r="E36" s="208"/>
      <c r="F36" s="208"/>
      <c r="G36" s="198">
        <f t="shared" si="12"/>
        <v>0</v>
      </c>
      <c r="H36" s="207"/>
      <c r="I36" s="208"/>
      <c r="J36" s="208"/>
      <c r="K36" s="208"/>
      <c r="L36" s="198">
        <f t="shared" si="13"/>
        <v>0</v>
      </c>
      <c r="M36" s="208"/>
      <c r="N36" s="208"/>
      <c r="O36" s="208"/>
      <c r="P36" s="208"/>
      <c r="Q36" s="198">
        <f t="shared" si="14"/>
        <v>0</v>
      </c>
      <c r="R36" s="208"/>
      <c r="S36" s="208"/>
      <c r="T36" s="208"/>
      <c r="U36" s="208"/>
      <c r="V36" s="198">
        <f t="shared" si="15"/>
        <v>0</v>
      </c>
      <c r="W36" s="208"/>
      <c r="X36" s="198">
        <f t="shared" si="16"/>
        <v>0</v>
      </c>
      <c r="Y36" s="210"/>
      <c r="Z36" s="208"/>
      <c r="AA36" s="208"/>
      <c r="AB36" s="208"/>
      <c r="AC36" s="208"/>
      <c r="AD36" s="208"/>
      <c r="AE36" s="198">
        <f t="shared" si="17"/>
        <v>0</v>
      </c>
      <c r="AF36" s="208"/>
      <c r="AG36" s="208"/>
      <c r="AH36" s="208"/>
      <c r="AI36" s="208"/>
      <c r="AJ36" s="208"/>
      <c r="AK36" s="208"/>
      <c r="AL36" s="198">
        <f t="shared" si="18"/>
        <v>0</v>
      </c>
      <c r="AM36" s="208"/>
      <c r="AN36" s="208"/>
      <c r="AO36" s="208"/>
      <c r="AP36" s="208"/>
      <c r="AQ36" s="208"/>
      <c r="AR36" s="208"/>
      <c r="AS36" s="198">
        <f t="shared" si="19"/>
        <v>0</v>
      </c>
      <c r="AT36" s="208"/>
      <c r="AU36" s="208"/>
      <c r="AV36" s="208"/>
      <c r="AW36" s="208"/>
      <c r="AX36" s="208"/>
      <c r="AY36" s="208"/>
      <c r="AZ36" s="198">
        <f t="shared" si="20"/>
        <v>0</v>
      </c>
    </row>
    <row r="37" spans="1:52" ht="15" x14ac:dyDescent="0.25">
      <c r="B37" s="354" t="s">
        <v>607</v>
      </c>
      <c r="C37" s="170"/>
      <c r="D37" s="208"/>
      <c r="E37" s="208"/>
      <c r="F37" s="208"/>
      <c r="G37" s="198">
        <f t="shared" si="12"/>
        <v>0</v>
      </c>
      <c r="H37" s="207"/>
      <c r="I37" s="208"/>
      <c r="J37" s="208"/>
      <c r="K37" s="208"/>
      <c r="L37" s="198">
        <f t="shared" si="13"/>
        <v>0</v>
      </c>
      <c r="M37" s="208"/>
      <c r="N37" s="208"/>
      <c r="O37" s="208"/>
      <c r="P37" s="208"/>
      <c r="Q37" s="198">
        <f t="shared" si="14"/>
        <v>0</v>
      </c>
      <c r="R37" s="208"/>
      <c r="S37" s="208"/>
      <c r="T37" s="208"/>
      <c r="U37" s="208"/>
      <c r="V37" s="198">
        <f t="shared" si="15"/>
        <v>0</v>
      </c>
      <c r="W37" s="208"/>
      <c r="X37" s="198">
        <f t="shared" si="16"/>
        <v>0</v>
      </c>
      <c r="Y37" s="210"/>
      <c r="Z37" s="208"/>
      <c r="AA37" s="208"/>
      <c r="AB37" s="208"/>
      <c r="AC37" s="208"/>
      <c r="AD37" s="208"/>
      <c r="AE37" s="198">
        <f t="shared" si="17"/>
        <v>0</v>
      </c>
      <c r="AF37" s="208"/>
      <c r="AG37" s="208"/>
      <c r="AH37" s="208"/>
      <c r="AI37" s="208"/>
      <c r="AJ37" s="208"/>
      <c r="AK37" s="208"/>
      <c r="AL37" s="198">
        <f t="shared" si="18"/>
        <v>0</v>
      </c>
      <c r="AM37" s="208"/>
      <c r="AN37" s="208"/>
      <c r="AO37" s="208"/>
      <c r="AP37" s="208"/>
      <c r="AQ37" s="208"/>
      <c r="AR37" s="208"/>
      <c r="AS37" s="198">
        <f t="shared" si="19"/>
        <v>0</v>
      </c>
      <c r="AT37" s="208"/>
      <c r="AU37" s="208"/>
      <c r="AV37" s="208"/>
      <c r="AW37" s="208"/>
      <c r="AX37" s="208"/>
      <c r="AY37" s="208"/>
      <c r="AZ37" s="198">
        <f t="shared" si="20"/>
        <v>0</v>
      </c>
    </row>
    <row r="38" spans="1:52" ht="15" x14ac:dyDescent="0.25">
      <c r="B38" s="354" t="s">
        <v>608</v>
      </c>
      <c r="C38" s="170"/>
      <c r="D38" s="208"/>
      <c r="E38" s="208"/>
      <c r="F38" s="208"/>
      <c r="G38" s="198">
        <f t="shared" si="12"/>
        <v>0</v>
      </c>
      <c r="H38" s="207"/>
      <c r="I38" s="208"/>
      <c r="J38" s="208"/>
      <c r="K38" s="208"/>
      <c r="L38" s="198">
        <f t="shared" si="13"/>
        <v>0</v>
      </c>
      <c r="M38" s="208"/>
      <c r="N38" s="208"/>
      <c r="O38" s="208"/>
      <c r="P38" s="208"/>
      <c r="Q38" s="198">
        <f t="shared" si="14"/>
        <v>0</v>
      </c>
      <c r="R38" s="208"/>
      <c r="S38" s="208"/>
      <c r="T38" s="208"/>
      <c r="U38" s="208"/>
      <c r="V38" s="198">
        <f t="shared" si="15"/>
        <v>0</v>
      </c>
      <c r="W38" s="208"/>
      <c r="X38" s="198">
        <f t="shared" si="16"/>
        <v>0</v>
      </c>
      <c r="Y38" s="210"/>
      <c r="Z38" s="208"/>
      <c r="AA38" s="208"/>
      <c r="AB38" s="208"/>
      <c r="AC38" s="208"/>
      <c r="AD38" s="208"/>
      <c r="AE38" s="198">
        <f t="shared" si="17"/>
        <v>0</v>
      </c>
      <c r="AF38" s="208"/>
      <c r="AG38" s="208"/>
      <c r="AH38" s="208"/>
      <c r="AI38" s="208"/>
      <c r="AJ38" s="208"/>
      <c r="AK38" s="208"/>
      <c r="AL38" s="198">
        <f t="shared" si="18"/>
        <v>0</v>
      </c>
      <c r="AM38" s="208"/>
      <c r="AN38" s="208"/>
      <c r="AO38" s="208"/>
      <c r="AP38" s="208"/>
      <c r="AQ38" s="208"/>
      <c r="AR38" s="208"/>
      <c r="AS38" s="198">
        <f t="shared" si="19"/>
        <v>0</v>
      </c>
      <c r="AT38" s="208"/>
      <c r="AU38" s="208"/>
      <c r="AV38" s="208"/>
      <c r="AW38" s="208"/>
      <c r="AX38" s="208"/>
      <c r="AY38" s="208"/>
      <c r="AZ38" s="198">
        <f t="shared" si="20"/>
        <v>0</v>
      </c>
    </row>
    <row r="39" spans="1:52" ht="15" x14ac:dyDescent="0.25">
      <c r="B39" s="354" t="s">
        <v>609</v>
      </c>
      <c r="C39" s="170"/>
      <c r="D39" s="208"/>
      <c r="E39" s="208"/>
      <c r="F39" s="208"/>
      <c r="G39" s="198">
        <f t="shared" si="12"/>
        <v>0</v>
      </c>
      <c r="H39" s="207"/>
      <c r="I39" s="208"/>
      <c r="J39" s="208"/>
      <c r="K39" s="208"/>
      <c r="L39" s="198">
        <f t="shared" si="13"/>
        <v>0</v>
      </c>
      <c r="M39" s="208"/>
      <c r="N39" s="208"/>
      <c r="O39" s="208"/>
      <c r="P39" s="208"/>
      <c r="Q39" s="198">
        <f t="shared" si="14"/>
        <v>0</v>
      </c>
      <c r="R39" s="208"/>
      <c r="S39" s="208"/>
      <c r="T39" s="208"/>
      <c r="U39" s="208"/>
      <c r="V39" s="198">
        <f t="shared" si="15"/>
        <v>0</v>
      </c>
      <c r="W39" s="208"/>
      <c r="X39" s="198">
        <f t="shared" si="16"/>
        <v>0</v>
      </c>
      <c r="Y39" s="210"/>
      <c r="Z39" s="208"/>
      <c r="AA39" s="208"/>
      <c r="AB39" s="208"/>
      <c r="AC39" s="208"/>
      <c r="AD39" s="208"/>
      <c r="AE39" s="198">
        <f t="shared" si="17"/>
        <v>0</v>
      </c>
      <c r="AF39" s="208"/>
      <c r="AG39" s="208"/>
      <c r="AH39" s="208"/>
      <c r="AI39" s="208"/>
      <c r="AJ39" s="208"/>
      <c r="AK39" s="208"/>
      <c r="AL39" s="198">
        <f t="shared" si="18"/>
        <v>0</v>
      </c>
      <c r="AM39" s="208"/>
      <c r="AN39" s="208"/>
      <c r="AO39" s="208"/>
      <c r="AP39" s="208"/>
      <c r="AQ39" s="208"/>
      <c r="AR39" s="208"/>
      <c r="AS39" s="198">
        <f t="shared" si="19"/>
        <v>0</v>
      </c>
      <c r="AT39" s="208"/>
      <c r="AU39" s="208"/>
      <c r="AV39" s="208"/>
      <c r="AW39" s="208"/>
      <c r="AX39" s="208"/>
      <c r="AY39" s="208"/>
      <c r="AZ39" s="198">
        <f t="shared" si="20"/>
        <v>0</v>
      </c>
    </row>
    <row r="40" spans="1:52" ht="15" x14ac:dyDescent="0.25">
      <c r="B40" s="354" t="s">
        <v>610</v>
      </c>
      <c r="C40" s="170"/>
      <c r="D40" s="208"/>
      <c r="E40" s="208"/>
      <c r="F40" s="208"/>
      <c r="G40" s="198">
        <f t="shared" si="12"/>
        <v>0</v>
      </c>
      <c r="H40" s="207"/>
      <c r="I40" s="208"/>
      <c r="J40" s="208"/>
      <c r="K40" s="208"/>
      <c r="L40" s="198">
        <f t="shared" si="13"/>
        <v>0</v>
      </c>
      <c r="M40" s="208"/>
      <c r="N40" s="208"/>
      <c r="O40" s="208"/>
      <c r="P40" s="208"/>
      <c r="Q40" s="198">
        <f t="shared" si="14"/>
        <v>0</v>
      </c>
      <c r="R40" s="208"/>
      <c r="S40" s="208"/>
      <c r="T40" s="208"/>
      <c r="U40" s="208"/>
      <c r="V40" s="198">
        <f t="shared" si="15"/>
        <v>0</v>
      </c>
      <c r="W40" s="208"/>
      <c r="X40" s="198">
        <f t="shared" si="16"/>
        <v>0</v>
      </c>
      <c r="Y40" s="210"/>
      <c r="Z40" s="208"/>
      <c r="AA40" s="208"/>
      <c r="AB40" s="208"/>
      <c r="AC40" s="208"/>
      <c r="AD40" s="208"/>
      <c r="AE40" s="198">
        <f t="shared" si="17"/>
        <v>0</v>
      </c>
      <c r="AF40" s="208"/>
      <c r="AG40" s="208"/>
      <c r="AH40" s="208"/>
      <c r="AI40" s="208"/>
      <c r="AJ40" s="208"/>
      <c r="AK40" s="208"/>
      <c r="AL40" s="198">
        <f t="shared" si="18"/>
        <v>0</v>
      </c>
      <c r="AM40" s="208"/>
      <c r="AN40" s="208"/>
      <c r="AO40" s="208"/>
      <c r="AP40" s="208"/>
      <c r="AQ40" s="208"/>
      <c r="AR40" s="208"/>
      <c r="AS40" s="198">
        <f t="shared" si="19"/>
        <v>0</v>
      </c>
      <c r="AT40" s="208"/>
      <c r="AU40" s="208"/>
      <c r="AV40" s="208"/>
      <c r="AW40" s="208"/>
      <c r="AX40" s="208"/>
      <c r="AY40" s="208"/>
      <c r="AZ40" s="198">
        <f t="shared" si="20"/>
        <v>0</v>
      </c>
    </row>
    <row r="41" spans="1:52" ht="15" x14ac:dyDescent="0.25">
      <c r="B41" s="355" t="s">
        <v>576</v>
      </c>
      <c r="C41" s="170"/>
      <c r="D41" s="208"/>
      <c r="E41" s="208"/>
      <c r="F41" s="208"/>
      <c r="G41" s="198">
        <f t="shared" si="12"/>
        <v>0</v>
      </c>
      <c r="H41" s="207"/>
      <c r="I41" s="208"/>
      <c r="J41" s="208"/>
      <c r="K41" s="208"/>
      <c r="L41" s="198">
        <f t="shared" si="13"/>
        <v>0</v>
      </c>
      <c r="M41" s="208"/>
      <c r="N41" s="208"/>
      <c r="O41" s="208"/>
      <c r="P41" s="208"/>
      <c r="Q41" s="198">
        <f t="shared" si="14"/>
        <v>0</v>
      </c>
      <c r="R41" s="208"/>
      <c r="S41" s="208"/>
      <c r="T41" s="208"/>
      <c r="U41" s="208"/>
      <c r="V41" s="198">
        <f t="shared" si="15"/>
        <v>0</v>
      </c>
      <c r="W41" s="208"/>
      <c r="X41" s="198">
        <f t="shared" si="16"/>
        <v>0</v>
      </c>
      <c r="Y41" s="210"/>
      <c r="Z41" s="208"/>
      <c r="AA41" s="208"/>
      <c r="AB41" s="208"/>
      <c r="AC41" s="208"/>
      <c r="AD41" s="208"/>
      <c r="AE41" s="198">
        <f t="shared" si="17"/>
        <v>0</v>
      </c>
      <c r="AF41" s="208"/>
      <c r="AG41" s="208"/>
      <c r="AH41" s="208"/>
      <c r="AI41" s="208"/>
      <c r="AJ41" s="208"/>
      <c r="AK41" s="208"/>
      <c r="AL41" s="198">
        <f t="shared" si="18"/>
        <v>0</v>
      </c>
      <c r="AM41" s="208"/>
      <c r="AN41" s="208"/>
      <c r="AO41" s="208"/>
      <c r="AP41" s="208"/>
      <c r="AQ41" s="208"/>
      <c r="AR41" s="208"/>
      <c r="AS41" s="198">
        <f t="shared" si="19"/>
        <v>0</v>
      </c>
      <c r="AT41" s="208"/>
      <c r="AU41" s="208"/>
      <c r="AV41" s="208"/>
      <c r="AW41" s="208"/>
      <c r="AX41" s="208"/>
      <c r="AY41" s="208"/>
      <c r="AZ41" s="198">
        <f t="shared" si="20"/>
        <v>0</v>
      </c>
    </row>
    <row r="42" spans="1:52" ht="15" x14ac:dyDescent="0.25">
      <c r="B42" s="356" t="s">
        <v>613</v>
      </c>
      <c r="C42" s="170"/>
      <c r="D42" s="208"/>
      <c r="E42" s="208"/>
      <c r="F42" s="208"/>
      <c r="G42" s="198">
        <f t="shared" si="12"/>
        <v>0</v>
      </c>
      <c r="H42" s="207"/>
      <c r="I42" s="208"/>
      <c r="J42" s="208"/>
      <c r="K42" s="208"/>
      <c r="L42" s="198">
        <f t="shared" si="13"/>
        <v>0</v>
      </c>
      <c r="M42" s="208"/>
      <c r="N42" s="208"/>
      <c r="O42" s="208"/>
      <c r="P42" s="208"/>
      <c r="Q42" s="198">
        <f t="shared" si="14"/>
        <v>0</v>
      </c>
      <c r="R42" s="208"/>
      <c r="S42" s="208"/>
      <c r="T42" s="208"/>
      <c r="U42" s="208"/>
      <c r="V42" s="198">
        <f t="shared" si="15"/>
        <v>0</v>
      </c>
      <c r="W42" s="208"/>
      <c r="X42" s="198">
        <f t="shared" si="16"/>
        <v>0</v>
      </c>
      <c r="Y42" s="210"/>
      <c r="Z42" s="208"/>
      <c r="AA42" s="208"/>
      <c r="AB42" s="208"/>
      <c r="AC42" s="208"/>
      <c r="AD42" s="208"/>
      <c r="AE42" s="198">
        <f t="shared" si="17"/>
        <v>0</v>
      </c>
      <c r="AF42" s="208"/>
      <c r="AG42" s="208"/>
      <c r="AH42" s="208"/>
      <c r="AI42" s="208"/>
      <c r="AJ42" s="208"/>
      <c r="AK42" s="208"/>
      <c r="AL42" s="198">
        <f t="shared" si="18"/>
        <v>0</v>
      </c>
      <c r="AM42" s="208"/>
      <c r="AN42" s="208"/>
      <c r="AO42" s="208"/>
      <c r="AP42" s="208"/>
      <c r="AQ42" s="208"/>
      <c r="AR42" s="208"/>
      <c r="AS42" s="198">
        <f t="shared" si="19"/>
        <v>0</v>
      </c>
      <c r="AT42" s="208"/>
      <c r="AU42" s="208"/>
      <c r="AV42" s="208"/>
      <c r="AW42" s="208"/>
      <c r="AX42" s="208"/>
      <c r="AY42" s="208"/>
      <c r="AZ42" s="198">
        <f t="shared" si="20"/>
        <v>0</v>
      </c>
    </row>
    <row r="43" spans="1:52" ht="15" x14ac:dyDescent="0.25">
      <c r="B43" s="356" t="s">
        <v>614</v>
      </c>
      <c r="C43" s="170"/>
      <c r="D43" s="208"/>
      <c r="E43" s="208"/>
      <c r="F43" s="208"/>
      <c r="G43" s="198">
        <f t="shared" si="12"/>
        <v>0</v>
      </c>
      <c r="H43" s="207"/>
      <c r="I43" s="208"/>
      <c r="J43" s="208"/>
      <c r="K43" s="208"/>
      <c r="L43" s="198">
        <f t="shared" si="13"/>
        <v>0</v>
      </c>
      <c r="M43" s="208"/>
      <c r="N43" s="208"/>
      <c r="O43" s="208"/>
      <c r="P43" s="208"/>
      <c r="Q43" s="198">
        <f t="shared" si="14"/>
        <v>0</v>
      </c>
      <c r="R43" s="208"/>
      <c r="S43" s="208"/>
      <c r="T43" s="208"/>
      <c r="U43" s="208"/>
      <c r="V43" s="198">
        <f t="shared" si="15"/>
        <v>0</v>
      </c>
      <c r="W43" s="208"/>
      <c r="X43" s="198">
        <f t="shared" si="16"/>
        <v>0</v>
      </c>
      <c r="Y43" s="210"/>
      <c r="Z43" s="208"/>
      <c r="AA43" s="208"/>
      <c r="AB43" s="208"/>
      <c r="AC43" s="208"/>
      <c r="AD43" s="208"/>
      <c r="AE43" s="198">
        <f t="shared" si="17"/>
        <v>0</v>
      </c>
      <c r="AF43" s="208"/>
      <c r="AG43" s="208"/>
      <c r="AH43" s="208"/>
      <c r="AI43" s="208"/>
      <c r="AJ43" s="208"/>
      <c r="AK43" s="208"/>
      <c r="AL43" s="198">
        <f t="shared" si="18"/>
        <v>0</v>
      </c>
      <c r="AM43" s="208"/>
      <c r="AN43" s="208"/>
      <c r="AO43" s="208"/>
      <c r="AP43" s="208"/>
      <c r="AQ43" s="208"/>
      <c r="AR43" s="208"/>
      <c r="AS43" s="198">
        <f t="shared" si="19"/>
        <v>0</v>
      </c>
      <c r="AT43" s="208"/>
      <c r="AU43" s="208"/>
      <c r="AV43" s="208"/>
      <c r="AW43" s="208"/>
      <c r="AX43" s="208"/>
      <c r="AY43" s="208"/>
      <c r="AZ43" s="198">
        <f t="shared" si="20"/>
        <v>0</v>
      </c>
    </row>
    <row r="44" spans="1:52" ht="15" x14ac:dyDescent="0.25">
      <c r="B44" s="356" t="s">
        <v>612</v>
      </c>
      <c r="C44" s="170"/>
      <c r="D44" s="208"/>
      <c r="E44" s="208"/>
      <c r="F44" s="208"/>
      <c r="G44" s="198">
        <f t="shared" si="12"/>
        <v>0</v>
      </c>
      <c r="H44" s="207"/>
      <c r="I44" s="208"/>
      <c r="J44" s="208"/>
      <c r="K44" s="208"/>
      <c r="L44" s="198">
        <f t="shared" si="13"/>
        <v>0</v>
      </c>
      <c r="M44" s="208"/>
      <c r="N44" s="208"/>
      <c r="O44" s="208"/>
      <c r="P44" s="208"/>
      <c r="Q44" s="198">
        <f t="shared" si="14"/>
        <v>0</v>
      </c>
      <c r="R44" s="208"/>
      <c r="S44" s="208"/>
      <c r="T44" s="208"/>
      <c r="U44" s="208"/>
      <c r="V44" s="198">
        <f t="shared" si="15"/>
        <v>0</v>
      </c>
      <c r="W44" s="208"/>
      <c r="X44" s="198">
        <f t="shared" si="16"/>
        <v>0</v>
      </c>
      <c r="Y44" s="210"/>
      <c r="Z44" s="208"/>
      <c r="AA44" s="208"/>
      <c r="AB44" s="208"/>
      <c r="AC44" s="208"/>
      <c r="AD44" s="208"/>
      <c r="AE44" s="198">
        <f t="shared" si="17"/>
        <v>0</v>
      </c>
      <c r="AF44" s="208"/>
      <c r="AG44" s="208"/>
      <c r="AH44" s="208"/>
      <c r="AI44" s="208"/>
      <c r="AJ44" s="208"/>
      <c r="AK44" s="208"/>
      <c r="AL44" s="198">
        <f t="shared" si="18"/>
        <v>0</v>
      </c>
      <c r="AM44" s="208"/>
      <c r="AN44" s="208"/>
      <c r="AO44" s="208"/>
      <c r="AP44" s="208"/>
      <c r="AQ44" s="208"/>
      <c r="AR44" s="208"/>
      <c r="AS44" s="198">
        <f t="shared" si="19"/>
        <v>0</v>
      </c>
      <c r="AT44" s="208"/>
      <c r="AU44" s="208"/>
      <c r="AV44" s="208"/>
      <c r="AW44" s="208"/>
      <c r="AX44" s="208"/>
      <c r="AY44" s="208"/>
      <c r="AZ44" s="198">
        <f t="shared" si="20"/>
        <v>0</v>
      </c>
    </row>
    <row r="45" spans="1:52" ht="15" x14ac:dyDescent="0.25">
      <c r="B45" s="354" t="s">
        <v>615</v>
      </c>
      <c r="C45" s="170"/>
      <c r="D45" s="208"/>
      <c r="E45" s="208"/>
      <c r="F45" s="208"/>
      <c r="G45" s="198">
        <f t="shared" si="12"/>
        <v>0</v>
      </c>
      <c r="H45" s="207"/>
      <c r="I45" s="208"/>
      <c r="J45" s="208"/>
      <c r="K45" s="208"/>
      <c r="L45" s="198">
        <f t="shared" si="13"/>
        <v>0</v>
      </c>
      <c r="M45" s="208"/>
      <c r="N45" s="208"/>
      <c r="O45" s="208"/>
      <c r="P45" s="208"/>
      <c r="Q45" s="198">
        <f t="shared" si="14"/>
        <v>0</v>
      </c>
      <c r="R45" s="208"/>
      <c r="S45" s="208"/>
      <c r="T45" s="208"/>
      <c r="U45" s="208"/>
      <c r="V45" s="198">
        <f t="shared" si="15"/>
        <v>0</v>
      </c>
      <c r="W45" s="208"/>
      <c r="X45" s="198">
        <f t="shared" si="16"/>
        <v>0</v>
      </c>
      <c r="Y45" s="210"/>
      <c r="Z45" s="208"/>
      <c r="AA45" s="208"/>
      <c r="AB45" s="208"/>
      <c r="AC45" s="208"/>
      <c r="AD45" s="208"/>
      <c r="AE45" s="198">
        <f t="shared" si="17"/>
        <v>0</v>
      </c>
      <c r="AF45" s="208"/>
      <c r="AG45" s="208"/>
      <c r="AH45" s="208"/>
      <c r="AI45" s="208"/>
      <c r="AJ45" s="208"/>
      <c r="AK45" s="208"/>
      <c r="AL45" s="198">
        <f t="shared" si="18"/>
        <v>0</v>
      </c>
      <c r="AM45" s="208"/>
      <c r="AN45" s="208"/>
      <c r="AO45" s="208"/>
      <c r="AP45" s="208"/>
      <c r="AQ45" s="208"/>
      <c r="AR45" s="208"/>
      <c r="AS45" s="198">
        <f t="shared" si="19"/>
        <v>0</v>
      </c>
      <c r="AT45" s="208"/>
      <c r="AU45" s="208"/>
      <c r="AV45" s="208"/>
      <c r="AW45" s="208"/>
      <c r="AX45" s="208"/>
      <c r="AY45" s="208"/>
      <c r="AZ45" s="198">
        <f t="shared" si="20"/>
        <v>0</v>
      </c>
    </row>
    <row r="46" spans="1:52" ht="15" x14ac:dyDescent="0.25">
      <c r="B46" s="354" t="s">
        <v>616</v>
      </c>
      <c r="C46" s="170"/>
      <c r="D46" s="208"/>
      <c r="E46" s="208"/>
      <c r="F46" s="208"/>
      <c r="G46" s="198">
        <f t="shared" si="12"/>
        <v>0</v>
      </c>
      <c r="H46" s="207"/>
      <c r="I46" s="208"/>
      <c r="J46" s="208"/>
      <c r="K46" s="208"/>
      <c r="L46" s="198">
        <f t="shared" si="13"/>
        <v>0</v>
      </c>
      <c r="M46" s="208"/>
      <c r="N46" s="208"/>
      <c r="O46" s="208"/>
      <c r="P46" s="208"/>
      <c r="Q46" s="198">
        <f t="shared" si="14"/>
        <v>0</v>
      </c>
      <c r="R46" s="208"/>
      <c r="S46" s="208"/>
      <c r="T46" s="208"/>
      <c r="U46" s="208"/>
      <c r="V46" s="198">
        <f t="shared" si="15"/>
        <v>0</v>
      </c>
      <c r="W46" s="208"/>
      <c r="X46" s="198">
        <f t="shared" si="16"/>
        <v>0</v>
      </c>
      <c r="Y46" s="210"/>
      <c r="Z46" s="208"/>
      <c r="AA46" s="208"/>
      <c r="AB46" s="208"/>
      <c r="AC46" s="208"/>
      <c r="AD46" s="208"/>
      <c r="AE46" s="198">
        <f t="shared" si="17"/>
        <v>0</v>
      </c>
      <c r="AF46" s="208"/>
      <c r="AG46" s="208"/>
      <c r="AH46" s="208"/>
      <c r="AI46" s="208"/>
      <c r="AJ46" s="208"/>
      <c r="AK46" s="208"/>
      <c r="AL46" s="198">
        <f t="shared" si="18"/>
        <v>0</v>
      </c>
      <c r="AM46" s="208"/>
      <c r="AN46" s="208"/>
      <c r="AO46" s="208"/>
      <c r="AP46" s="208"/>
      <c r="AQ46" s="208"/>
      <c r="AR46" s="208"/>
      <c r="AS46" s="198">
        <f t="shared" si="19"/>
        <v>0</v>
      </c>
      <c r="AT46" s="208"/>
      <c r="AU46" s="208"/>
      <c r="AV46" s="208"/>
      <c r="AW46" s="208"/>
      <c r="AX46" s="208"/>
      <c r="AY46" s="208"/>
      <c r="AZ46" s="198">
        <f t="shared" si="20"/>
        <v>0</v>
      </c>
    </row>
    <row r="47" spans="1:52" ht="15" x14ac:dyDescent="0.25">
      <c r="B47" s="354" t="s">
        <v>617</v>
      </c>
      <c r="C47" s="170"/>
      <c r="D47" s="208"/>
      <c r="E47" s="208"/>
      <c r="F47" s="208"/>
      <c r="G47" s="198">
        <f t="shared" si="12"/>
        <v>0</v>
      </c>
      <c r="H47" s="207"/>
      <c r="I47" s="208"/>
      <c r="J47" s="208"/>
      <c r="K47" s="208"/>
      <c r="L47" s="198">
        <f t="shared" si="13"/>
        <v>0</v>
      </c>
      <c r="M47" s="208"/>
      <c r="N47" s="208"/>
      <c r="O47" s="208"/>
      <c r="P47" s="208"/>
      <c r="Q47" s="198">
        <f t="shared" si="14"/>
        <v>0</v>
      </c>
      <c r="R47" s="208"/>
      <c r="S47" s="208"/>
      <c r="T47" s="208"/>
      <c r="U47" s="208"/>
      <c r="V47" s="198">
        <f t="shared" si="15"/>
        <v>0</v>
      </c>
      <c r="W47" s="208"/>
      <c r="X47" s="198">
        <f t="shared" si="16"/>
        <v>0</v>
      </c>
      <c r="Y47" s="210"/>
      <c r="Z47" s="208"/>
      <c r="AA47" s="208"/>
      <c r="AB47" s="208"/>
      <c r="AC47" s="208"/>
      <c r="AD47" s="208"/>
      <c r="AE47" s="198">
        <f t="shared" si="17"/>
        <v>0</v>
      </c>
      <c r="AF47" s="208"/>
      <c r="AG47" s="208"/>
      <c r="AH47" s="208"/>
      <c r="AI47" s="208"/>
      <c r="AJ47" s="208"/>
      <c r="AK47" s="208"/>
      <c r="AL47" s="198">
        <f t="shared" si="18"/>
        <v>0</v>
      </c>
      <c r="AM47" s="208"/>
      <c r="AN47" s="208"/>
      <c r="AO47" s="208"/>
      <c r="AP47" s="208"/>
      <c r="AQ47" s="208"/>
      <c r="AR47" s="208"/>
      <c r="AS47" s="198">
        <f t="shared" si="19"/>
        <v>0</v>
      </c>
      <c r="AT47" s="208"/>
      <c r="AU47" s="208"/>
      <c r="AV47" s="208"/>
      <c r="AW47" s="208"/>
      <c r="AX47" s="208"/>
      <c r="AY47" s="208"/>
      <c r="AZ47" s="198">
        <f t="shared" si="20"/>
        <v>0</v>
      </c>
    </row>
    <row r="48" spans="1:52" ht="15" x14ac:dyDescent="0.25">
      <c r="B48" s="354" t="s">
        <v>618</v>
      </c>
      <c r="C48" s="170"/>
      <c r="D48" s="208"/>
      <c r="E48" s="208"/>
      <c r="F48" s="208"/>
      <c r="G48" s="198">
        <f t="shared" si="12"/>
        <v>0</v>
      </c>
      <c r="H48" s="207"/>
      <c r="I48" s="208"/>
      <c r="J48" s="208"/>
      <c r="K48" s="208"/>
      <c r="L48" s="198">
        <f t="shared" si="13"/>
        <v>0</v>
      </c>
      <c r="M48" s="208"/>
      <c r="N48" s="208"/>
      <c r="O48" s="208"/>
      <c r="P48" s="208"/>
      <c r="Q48" s="198">
        <f t="shared" si="14"/>
        <v>0</v>
      </c>
      <c r="R48" s="208"/>
      <c r="S48" s="208"/>
      <c r="T48" s="208"/>
      <c r="U48" s="208"/>
      <c r="V48" s="198">
        <f t="shared" si="15"/>
        <v>0</v>
      </c>
      <c r="W48" s="208"/>
      <c r="X48" s="198">
        <f t="shared" si="16"/>
        <v>0</v>
      </c>
      <c r="Y48" s="210"/>
      <c r="Z48" s="208"/>
      <c r="AA48" s="208"/>
      <c r="AB48" s="208"/>
      <c r="AC48" s="208"/>
      <c r="AD48" s="208"/>
      <c r="AE48" s="198">
        <f t="shared" si="17"/>
        <v>0</v>
      </c>
      <c r="AF48" s="208"/>
      <c r="AG48" s="208"/>
      <c r="AH48" s="208"/>
      <c r="AI48" s="208"/>
      <c r="AJ48" s="208"/>
      <c r="AK48" s="208"/>
      <c r="AL48" s="198">
        <f t="shared" si="18"/>
        <v>0</v>
      </c>
      <c r="AM48" s="208"/>
      <c r="AN48" s="208"/>
      <c r="AO48" s="208"/>
      <c r="AP48" s="208"/>
      <c r="AQ48" s="208"/>
      <c r="AR48" s="208"/>
      <c r="AS48" s="198">
        <f t="shared" si="19"/>
        <v>0</v>
      </c>
      <c r="AT48" s="208"/>
      <c r="AU48" s="208"/>
      <c r="AV48" s="208"/>
      <c r="AW48" s="208"/>
      <c r="AX48" s="208"/>
      <c r="AY48" s="208"/>
      <c r="AZ48" s="198">
        <f t="shared" si="20"/>
        <v>0</v>
      </c>
    </row>
    <row r="49" spans="1:52" ht="15" x14ac:dyDescent="0.25">
      <c r="B49" s="354" t="s">
        <v>619</v>
      </c>
      <c r="C49" s="170"/>
      <c r="D49" s="208"/>
      <c r="E49" s="208"/>
      <c r="F49" s="208"/>
      <c r="G49" s="198">
        <f t="shared" si="12"/>
        <v>0</v>
      </c>
      <c r="H49" s="207"/>
      <c r="I49" s="208"/>
      <c r="J49" s="208"/>
      <c r="K49" s="208"/>
      <c r="L49" s="198">
        <f t="shared" si="13"/>
        <v>0</v>
      </c>
      <c r="M49" s="208"/>
      <c r="N49" s="208"/>
      <c r="O49" s="208"/>
      <c r="P49" s="208"/>
      <c r="Q49" s="198">
        <f t="shared" si="14"/>
        <v>0</v>
      </c>
      <c r="R49" s="208"/>
      <c r="S49" s="208"/>
      <c r="T49" s="208"/>
      <c r="U49" s="208"/>
      <c r="V49" s="198">
        <f t="shared" si="15"/>
        <v>0</v>
      </c>
      <c r="W49" s="208"/>
      <c r="X49" s="198">
        <f t="shared" si="16"/>
        <v>0</v>
      </c>
      <c r="Y49" s="210"/>
      <c r="Z49" s="208"/>
      <c r="AA49" s="208"/>
      <c r="AB49" s="208"/>
      <c r="AC49" s="208"/>
      <c r="AD49" s="208"/>
      <c r="AE49" s="198">
        <f t="shared" si="17"/>
        <v>0</v>
      </c>
      <c r="AF49" s="208"/>
      <c r="AG49" s="208"/>
      <c r="AH49" s="208"/>
      <c r="AI49" s="208"/>
      <c r="AJ49" s="208"/>
      <c r="AK49" s="208"/>
      <c r="AL49" s="198">
        <f t="shared" si="18"/>
        <v>0</v>
      </c>
      <c r="AM49" s="208"/>
      <c r="AN49" s="208"/>
      <c r="AO49" s="208"/>
      <c r="AP49" s="208"/>
      <c r="AQ49" s="208"/>
      <c r="AR49" s="208"/>
      <c r="AS49" s="198">
        <f t="shared" si="19"/>
        <v>0</v>
      </c>
      <c r="AT49" s="208"/>
      <c r="AU49" s="208"/>
      <c r="AV49" s="208"/>
      <c r="AW49" s="208"/>
      <c r="AX49" s="208"/>
      <c r="AY49" s="208"/>
      <c r="AZ49" s="198">
        <f t="shared" si="20"/>
        <v>0</v>
      </c>
    </row>
    <row r="50" spans="1:52" ht="15" x14ac:dyDescent="0.25">
      <c r="B50" s="354" t="s">
        <v>620</v>
      </c>
      <c r="C50" s="170"/>
      <c r="D50" s="208"/>
      <c r="E50" s="208"/>
      <c r="F50" s="208"/>
      <c r="G50" s="198">
        <f t="shared" si="12"/>
        <v>0</v>
      </c>
      <c r="H50" s="207"/>
      <c r="I50" s="208"/>
      <c r="J50" s="208"/>
      <c r="K50" s="208"/>
      <c r="L50" s="198">
        <f t="shared" si="13"/>
        <v>0</v>
      </c>
      <c r="M50" s="208"/>
      <c r="N50" s="208"/>
      <c r="O50" s="208"/>
      <c r="P50" s="208"/>
      <c r="Q50" s="198">
        <f t="shared" si="14"/>
        <v>0</v>
      </c>
      <c r="R50" s="208"/>
      <c r="S50" s="208"/>
      <c r="T50" s="208"/>
      <c r="U50" s="208"/>
      <c r="V50" s="198">
        <f t="shared" si="15"/>
        <v>0</v>
      </c>
      <c r="W50" s="208"/>
      <c r="X50" s="198">
        <f t="shared" si="16"/>
        <v>0</v>
      </c>
      <c r="Y50" s="210"/>
      <c r="Z50" s="208"/>
      <c r="AA50" s="208"/>
      <c r="AB50" s="208"/>
      <c r="AC50" s="208"/>
      <c r="AD50" s="208"/>
      <c r="AE50" s="198">
        <f t="shared" si="17"/>
        <v>0</v>
      </c>
      <c r="AF50" s="208"/>
      <c r="AG50" s="208"/>
      <c r="AH50" s="208"/>
      <c r="AI50" s="208"/>
      <c r="AJ50" s="208"/>
      <c r="AK50" s="208"/>
      <c r="AL50" s="198">
        <f t="shared" si="18"/>
        <v>0</v>
      </c>
      <c r="AM50" s="208"/>
      <c r="AN50" s="208"/>
      <c r="AO50" s="208"/>
      <c r="AP50" s="208"/>
      <c r="AQ50" s="208"/>
      <c r="AR50" s="208"/>
      <c r="AS50" s="198">
        <f t="shared" si="19"/>
        <v>0</v>
      </c>
      <c r="AT50" s="208"/>
      <c r="AU50" s="208"/>
      <c r="AV50" s="208"/>
      <c r="AW50" s="208"/>
      <c r="AX50" s="208"/>
      <c r="AY50" s="208"/>
      <c r="AZ50" s="198">
        <f t="shared" si="20"/>
        <v>0</v>
      </c>
    </row>
    <row r="51" spans="1:52" ht="15" x14ac:dyDescent="0.25">
      <c r="B51" s="354" t="s">
        <v>621</v>
      </c>
      <c r="C51" s="170"/>
      <c r="D51" s="208"/>
      <c r="E51" s="208"/>
      <c r="F51" s="208"/>
      <c r="G51" s="198">
        <f t="shared" si="12"/>
        <v>0</v>
      </c>
      <c r="H51" s="207"/>
      <c r="I51" s="208"/>
      <c r="J51" s="208"/>
      <c r="K51" s="208"/>
      <c r="L51" s="198">
        <f t="shared" si="13"/>
        <v>0</v>
      </c>
      <c r="M51" s="208"/>
      <c r="N51" s="208"/>
      <c r="O51" s="208"/>
      <c r="P51" s="208"/>
      <c r="Q51" s="198">
        <f t="shared" si="14"/>
        <v>0</v>
      </c>
      <c r="R51" s="208"/>
      <c r="S51" s="208"/>
      <c r="T51" s="208"/>
      <c r="U51" s="208"/>
      <c r="V51" s="198">
        <f t="shared" si="15"/>
        <v>0</v>
      </c>
      <c r="W51" s="208"/>
      <c r="X51" s="198">
        <f t="shared" si="16"/>
        <v>0</v>
      </c>
      <c r="Y51" s="210"/>
      <c r="Z51" s="208"/>
      <c r="AA51" s="208"/>
      <c r="AB51" s="208"/>
      <c r="AC51" s="208"/>
      <c r="AD51" s="208"/>
      <c r="AE51" s="198">
        <f t="shared" si="17"/>
        <v>0</v>
      </c>
      <c r="AF51" s="208"/>
      <c r="AG51" s="208"/>
      <c r="AH51" s="208"/>
      <c r="AI51" s="208"/>
      <c r="AJ51" s="208"/>
      <c r="AK51" s="208"/>
      <c r="AL51" s="198">
        <f t="shared" si="18"/>
        <v>0</v>
      </c>
      <c r="AM51" s="208"/>
      <c r="AN51" s="208"/>
      <c r="AO51" s="208"/>
      <c r="AP51" s="208"/>
      <c r="AQ51" s="208"/>
      <c r="AR51" s="208"/>
      <c r="AS51" s="198">
        <f t="shared" si="19"/>
        <v>0</v>
      </c>
      <c r="AT51" s="208"/>
      <c r="AU51" s="208"/>
      <c r="AV51" s="208"/>
      <c r="AW51" s="208"/>
      <c r="AX51" s="208"/>
      <c r="AY51" s="208"/>
      <c r="AZ51" s="198">
        <f t="shared" si="20"/>
        <v>0</v>
      </c>
    </row>
    <row r="52" spans="1:52" ht="15" x14ac:dyDescent="0.25">
      <c r="B52" s="354" t="s">
        <v>622</v>
      </c>
      <c r="C52" s="170"/>
      <c r="D52" s="208"/>
      <c r="E52" s="208"/>
      <c r="F52" s="208"/>
      <c r="G52" s="198">
        <f t="shared" si="12"/>
        <v>0</v>
      </c>
      <c r="H52" s="207"/>
      <c r="I52" s="208"/>
      <c r="J52" s="208"/>
      <c r="K52" s="208"/>
      <c r="L52" s="198">
        <f t="shared" si="13"/>
        <v>0</v>
      </c>
      <c r="M52" s="208"/>
      <c r="N52" s="208"/>
      <c r="O52" s="208"/>
      <c r="P52" s="208"/>
      <c r="Q52" s="198">
        <f t="shared" si="14"/>
        <v>0</v>
      </c>
      <c r="R52" s="208"/>
      <c r="S52" s="208"/>
      <c r="T52" s="208"/>
      <c r="U52" s="208"/>
      <c r="V52" s="198">
        <f t="shared" si="15"/>
        <v>0</v>
      </c>
      <c r="W52" s="208"/>
      <c r="X52" s="198">
        <f t="shared" si="16"/>
        <v>0</v>
      </c>
      <c r="Y52" s="210"/>
      <c r="Z52" s="208"/>
      <c r="AA52" s="208"/>
      <c r="AB52" s="208"/>
      <c r="AC52" s="208"/>
      <c r="AD52" s="208"/>
      <c r="AE52" s="198">
        <f t="shared" si="17"/>
        <v>0</v>
      </c>
      <c r="AF52" s="208"/>
      <c r="AG52" s="208"/>
      <c r="AH52" s="208"/>
      <c r="AI52" s="208"/>
      <c r="AJ52" s="208"/>
      <c r="AK52" s="208"/>
      <c r="AL52" s="198">
        <f t="shared" si="18"/>
        <v>0</v>
      </c>
      <c r="AM52" s="208"/>
      <c r="AN52" s="208"/>
      <c r="AO52" s="208"/>
      <c r="AP52" s="208"/>
      <c r="AQ52" s="208"/>
      <c r="AR52" s="208"/>
      <c r="AS52" s="198">
        <f t="shared" si="19"/>
        <v>0</v>
      </c>
      <c r="AT52" s="208"/>
      <c r="AU52" s="208"/>
      <c r="AV52" s="208"/>
      <c r="AW52" s="208"/>
      <c r="AX52" s="208"/>
      <c r="AY52" s="208"/>
      <c r="AZ52" s="198">
        <f t="shared" si="20"/>
        <v>0</v>
      </c>
    </row>
    <row r="53" spans="1:52" ht="15" x14ac:dyDescent="0.25">
      <c r="B53" s="354" t="s">
        <v>623</v>
      </c>
      <c r="C53" s="170"/>
      <c r="D53" s="208"/>
      <c r="E53" s="208"/>
      <c r="F53" s="208"/>
      <c r="G53" s="198">
        <f t="shared" si="12"/>
        <v>0</v>
      </c>
      <c r="H53" s="207"/>
      <c r="I53" s="208"/>
      <c r="J53" s="208"/>
      <c r="K53" s="208"/>
      <c r="L53" s="198">
        <f t="shared" si="13"/>
        <v>0</v>
      </c>
      <c r="M53" s="208"/>
      <c r="N53" s="208"/>
      <c r="O53" s="208"/>
      <c r="P53" s="208"/>
      <c r="Q53" s="198">
        <f t="shared" si="14"/>
        <v>0</v>
      </c>
      <c r="R53" s="208"/>
      <c r="S53" s="208"/>
      <c r="T53" s="208"/>
      <c r="U53" s="208"/>
      <c r="V53" s="198">
        <f t="shared" si="15"/>
        <v>0</v>
      </c>
      <c r="W53" s="208"/>
      <c r="X53" s="198">
        <f t="shared" si="16"/>
        <v>0</v>
      </c>
      <c r="Y53" s="210"/>
      <c r="Z53" s="208"/>
      <c r="AA53" s="208"/>
      <c r="AB53" s="208"/>
      <c r="AC53" s="208"/>
      <c r="AD53" s="208"/>
      <c r="AE53" s="198">
        <f t="shared" si="17"/>
        <v>0</v>
      </c>
      <c r="AF53" s="208"/>
      <c r="AG53" s="208"/>
      <c r="AH53" s="208"/>
      <c r="AI53" s="208"/>
      <c r="AJ53" s="208"/>
      <c r="AK53" s="208"/>
      <c r="AL53" s="198">
        <f t="shared" si="18"/>
        <v>0</v>
      </c>
      <c r="AM53" s="208"/>
      <c r="AN53" s="208"/>
      <c r="AO53" s="208"/>
      <c r="AP53" s="208"/>
      <c r="AQ53" s="208"/>
      <c r="AR53" s="208"/>
      <c r="AS53" s="198">
        <f t="shared" si="19"/>
        <v>0</v>
      </c>
      <c r="AT53" s="208"/>
      <c r="AU53" s="208"/>
      <c r="AV53" s="208"/>
      <c r="AW53" s="208"/>
      <c r="AX53" s="208"/>
      <c r="AY53" s="208"/>
      <c r="AZ53" s="198">
        <f t="shared" si="20"/>
        <v>0</v>
      </c>
    </row>
    <row r="54" spans="1:52" ht="15" x14ac:dyDescent="0.25">
      <c r="B54" s="354" t="s">
        <v>624</v>
      </c>
      <c r="C54" s="170"/>
      <c r="D54" s="208"/>
      <c r="E54" s="208"/>
      <c r="F54" s="208"/>
      <c r="G54" s="198">
        <f t="shared" si="12"/>
        <v>0</v>
      </c>
      <c r="H54" s="207"/>
      <c r="I54" s="208"/>
      <c r="J54" s="208"/>
      <c r="K54" s="208"/>
      <c r="L54" s="198">
        <f t="shared" si="13"/>
        <v>0</v>
      </c>
      <c r="M54" s="208"/>
      <c r="N54" s="208"/>
      <c r="O54" s="208"/>
      <c r="P54" s="208"/>
      <c r="Q54" s="198">
        <f t="shared" si="14"/>
        <v>0</v>
      </c>
      <c r="R54" s="208"/>
      <c r="S54" s="208"/>
      <c r="T54" s="208"/>
      <c r="U54" s="208"/>
      <c r="V54" s="198">
        <f t="shared" si="15"/>
        <v>0</v>
      </c>
      <c r="W54" s="208"/>
      <c r="X54" s="198">
        <f t="shared" si="16"/>
        <v>0</v>
      </c>
      <c r="Y54" s="210"/>
      <c r="Z54" s="208"/>
      <c r="AA54" s="208"/>
      <c r="AB54" s="208"/>
      <c r="AC54" s="208"/>
      <c r="AD54" s="208"/>
      <c r="AE54" s="198">
        <f t="shared" si="17"/>
        <v>0</v>
      </c>
      <c r="AF54" s="208"/>
      <c r="AG54" s="208"/>
      <c r="AH54" s="208"/>
      <c r="AI54" s="208"/>
      <c r="AJ54" s="208"/>
      <c r="AK54" s="208"/>
      <c r="AL54" s="198">
        <f t="shared" si="18"/>
        <v>0</v>
      </c>
      <c r="AM54" s="208"/>
      <c r="AN54" s="208"/>
      <c r="AO54" s="208"/>
      <c r="AP54" s="208"/>
      <c r="AQ54" s="208"/>
      <c r="AR54" s="208"/>
      <c r="AS54" s="198">
        <f t="shared" si="19"/>
        <v>0</v>
      </c>
      <c r="AT54" s="208"/>
      <c r="AU54" s="208"/>
      <c r="AV54" s="208"/>
      <c r="AW54" s="208"/>
      <c r="AX54" s="208"/>
      <c r="AY54" s="208"/>
      <c r="AZ54" s="198">
        <f t="shared" si="20"/>
        <v>0</v>
      </c>
    </row>
    <row r="55" spans="1:52" ht="15" x14ac:dyDescent="0.25">
      <c r="B55" s="354" t="s">
        <v>625</v>
      </c>
      <c r="C55" s="170"/>
      <c r="D55" s="208"/>
      <c r="E55" s="208"/>
      <c r="F55" s="208"/>
      <c r="G55" s="198">
        <f t="shared" si="12"/>
        <v>0</v>
      </c>
      <c r="H55" s="207"/>
      <c r="I55" s="208"/>
      <c r="J55" s="208"/>
      <c r="K55" s="208"/>
      <c r="L55" s="198">
        <f t="shared" si="13"/>
        <v>0</v>
      </c>
      <c r="M55" s="208"/>
      <c r="N55" s="208"/>
      <c r="O55" s="208"/>
      <c r="P55" s="208"/>
      <c r="Q55" s="198">
        <f t="shared" si="14"/>
        <v>0</v>
      </c>
      <c r="R55" s="208"/>
      <c r="S55" s="208"/>
      <c r="T55" s="208"/>
      <c r="U55" s="208"/>
      <c r="V55" s="198">
        <f t="shared" si="15"/>
        <v>0</v>
      </c>
      <c r="W55" s="208"/>
      <c r="X55" s="198">
        <f t="shared" si="16"/>
        <v>0</v>
      </c>
      <c r="Y55" s="210"/>
      <c r="Z55" s="208"/>
      <c r="AA55" s="208"/>
      <c r="AB55" s="208"/>
      <c r="AC55" s="208"/>
      <c r="AD55" s="208"/>
      <c r="AE55" s="198">
        <f t="shared" si="17"/>
        <v>0</v>
      </c>
      <c r="AF55" s="208"/>
      <c r="AG55" s="208"/>
      <c r="AH55" s="208"/>
      <c r="AI55" s="208"/>
      <c r="AJ55" s="208"/>
      <c r="AK55" s="208"/>
      <c r="AL55" s="198">
        <f t="shared" si="18"/>
        <v>0</v>
      </c>
      <c r="AM55" s="208"/>
      <c r="AN55" s="208"/>
      <c r="AO55" s="208"/>
      <c r="AP55" s="208"/>
      <c r="AQ55" s="208"/>
      <c r="AR55" s="208"/>
      <c r="AS55" s="198">
        <f t="shared" si="19"/>
        <v>0</v>
      </c>
      <c r="AT55" s="208"/>
      <c r="AU55" s="208"/>
      <c r="AV55" s="208"/>
      <c r="AW55" s="208"/>
      <c r="AX55" s="208"/>
      <c r="AY55" s="208"/>
      <c r="AZ55" s="198">
        <f t="shared" si="20"/>
        <v>0</v>
      </c>
    </row>
    <row r="56" spans="1:52" ht="15" x14ac:dyDescent="0.25">
      <c r="B56" s="354" t="s">
        <v>626</v>
      </c>
      <c r="C56" s="170"/>
      <c r="D56" s="208"/>
      <c r="E56" s="208"/>
      <c r="F56" s="208"/>
      <c r="G56" s="198">
        <f t="shared" si="12"/>
        <v>0</v>
      </c>
      <c r="H56" s="207"/>
      <c r="I56" s="208"/>
      <c r="J56" s="208"/>
      <c r="K56" s="208"/>
      <c r="L56" s="198">
        <f t="shared" si="13"/>
        <v>0</v>
      </c>
      <c r="M56" s="208"/>
      <c r="N56" s="208"/>
      <c r="O56" s="208"/>
      <c r="P56" s="208"/>
      <c r="Q56" s="198">
        <f t="shared" si="14"/>
        <v>0</v>
      </c>
      <c r="R56" s="208"/>
      <c r="S56" s="208"/>
      <c r="T56" s="208"/>
      <c r="U56" s="208"/>
      <c r="V56" s="198">
        <f t="shared" si="15"/>
        <v>0</v>
      </c>
      <c r="W56" s="208"/>
      <c r="X56" s="198">
        <f t="shared" si="16"/>
        <v>0</v>
      </c>
      <c r="Y56" s="210"/>
      <c r="Z56" s="208"/>
      <c r="AA56" s="208"/>
      <c r="AB56" s="208"/>
      <c r="AC56" s="208"/>
      <c r="AD56" s="208"/>
      <c r="AE56" s="198">
        <f t="shared" si="17"/>
        <v>0</v>
      </c>
      <c r="AF56" s="208"/>
      <c r="AG56" s="208"/>
      <c r="AH56" s="208"/>
      <c r="AI56" s="208"/>
      <c r="AJ56" s="208"/>
      <c r="AK56" s="208"/>
      <c r="AL56" s="198">
        <f t="shared" si="18"/>
        <v>0</v>
      </c>
      <c r="AM56" s="208"/>
      <c r="AN56" s="208"/>
      <c r="AO56" s="208"/>
      <c r="AP56" s="208"/>
      <c r="AQ56" s="208"/>
      <c r="AR56" s="208"/>
      <c r="AS56" s="198">
        <f t="shared" si="19"/>
        <v>0</v>
      </c>
      <c r="AT56" s="208"/>
      <c r="AU56" s="208"/>
      <c r="AV56" s="208"/>
      <c r="AW56" s="208"/>
      <c r="AX56" s="208"/>
      <c r="AY56" s="208"/>
      <c r="AZ56" s="198">
        <f t="shared" si="20"/>
        <v>0</v>
      </c>
    </row>
    <row r="57" spans="1:52" ht="15" x14ac:dyDescent="0.25">
      <c r="B57" s="354" t="s">
        <v>627</v>
      </c>
      <c r="C57" s="170"/>
      <c r="D57" s="208"/>
      <c r="E57" s="208"/>
      <c r="F57" s="208"/>
      <c r="G57" s="198">
        <f t="shared" si="12"/>
        <v>0</v>
      </c>
      <c r="H57" s="207"/>
      <c r="I57" s="208"/>
      <c r="J57" s="208"/>
      <c r="K57" s="208"/>
      <c r="L57" s="198">
        <f t="shared" si="13"/>
        <v>0</v>
      </c>
      <c r="M57" s="208"/>
      <c r="N57" s="208"/>
      <c r="O57" s="208"/>
      <c r="P57" s="208"/>
      <c r="Q57" s="198">
        <f t="shared" si="14"/>
        <v>0</v>
      </c>
      <c r="R57" s="208"/>
      <c r="S57" s="208"/>
      <c r="T57" s="208"/>
      <c r="U57" s="208"/>
      <c r="V57" s="198">
        <f t="shared" si="15"/>
        <v>0</v>
      </c>
      <c r="W57" s="208"/>
      <c r="X57" s="198">
        <f t="shared" si="16"/>
        <v>0</v>
      </c>
      <c r="Y57" s="210"/>
      <c r="Z57" s="208"/>
      <c r="AA57" s="208"/>
      <c r="AB57" s="208"/>
      <c r="AC57" s="208"/>
      <c r="AD57" s="208"/>
      <c r="AE57" s="198">
        <f t="shared" si="17"/>
        <v>0</v>
      </c>
      <c r="AF57" s="208"/>
      <c r="AG57" s="208"/>
      <c r="AH57" s="208"/>
      <c r="AI57" s="208"/>
      <c r="AJ57" s="208"/>
      <c r="AK57" s="208"/>
      <c r="AL57" s="198">
        <f t="shared" si="18"/>
        <v>0</v>
      </c>
      <c r="AM57" s="208"/>
      <c r="AN57" s="208"/>
      <c r="AO57" s="208"/>
      <c r="AP57" s="208"/>
      <c r="AQ57" s="208"/>
      <c r="AR57" s="208"/>
      <c r="AS57" s="198">
        <f t="shared" si="19"/>
        <v>0</v>
      </c>
      <c r="AT57" s="208"/>
      <c r="AU57" s="208"/>
      <c r="AV57" s="208"/>
      <c r="AW57" s="208"/>
      <c r="AX57" s="208"/>
      <c r="AY57" s="208"/>
      <c r="AZ57" s="198">
        <f t="shared" si="20"/>
        <v>0</v>
      </c>
    </row>
    <row r="58" spans="1:52" ht="15" x14ac:dyDescent="0.25">
      <c r="B58" s="354" t="s">
        <v>628</v>
      </c>
      <c r="C58" s="170"/>
      <c r="D58" s="208"/>
      <c r="E58" s="208"/>
      <c r="F58" s="208"/>
      <c r="G58" s="198">
        <f t="shared" si="12"/>
        <v>0</v>
      </c>
      <c r="H58" s="207"/>
      <c r="I58" s="208"/>
      <c r="J58" s="208"/>
      <c r="K58" s="208"/>
      <c r="L58" s="198">
        <f t="shared" si="13"/>
        <v>0</v>
      </c>
      <c r="M58" s="208"/>
      <c r="N58" s="208"/>
      <c r="O58" s="208"/>
      <c r="P58" s="208"/>
      <c r="Q58" s="198">
        <f t="shared" si="14"/>
        <v>0</v>
      </c>
      <c r="R58" s="208"/>
      <c r="S58" s="208"/>
      <c r="T58" s="208"/>
      <c r="U58" s="208"/>
      <c r="V58" s="198">
        <f t="shared" si="15"/>
        <v>0</v>
      </c>
      <c r="W58" s="208"/>
      <c r="X58" s="198">
        <f t="shared" si="16"/>
        <v>0</v>
      </c>
      <c r="Y58" s="210"/>
      <c r="Z58" s="208"/>
      <c r="AA58" s="208"/>
      <c r="AB58" s="208"/>
      <c r="AC58" s="208"/>
      <c r="AD58" s="208"/>
      <c r="AE58" s="198">
        <f t="shared" si="17"/>
        <v>0</v>
      </c>
      <c r="AF58" s="208"/>
      <c r="AG58" s="208"/>
      <c r="AH58" s="208"/>
      <c r="AI58" s="208"/>
      <c r="AJ58" s="208"/>
      <c r="AK58" s="208"/>
      <c r="AL58" s="198">
        <f t="shared" si="18"/>
        <v>0</v>
      </c>
      <c r="AM58" s="208"/>
      <c r="AN58" s="208"/>
      <c r="AO58" s="208"/>
      <c r="AP58" s="208"/>
      <c r="AQ58" s="208"/>
      <c r="AR58" s="208"/>
      <c r="AS58" s="198">
        <f t="shared" si="19"/>
        <v>0</v>
      </c>
      <c r="AT58" s="208"/>
      <c r="AU58" s="208"/>
      <c r="AV58" s="208"/>
      <c r="AW58" s="208"/>
      <c r="AX58" s="208"/>
      <c r="AY58" s="208"/>
      <c r="AZ58" s="198">
        <f t="shared" si="20"/>
        <v>0</v>
      </c>
    </row>
    <row r="59" spans="1:52" ht="15" x14ac:dyDescent="0.25">
      <c r="B59" s="354" t="s">
        <v>629</v>
      </c>
      <c r="C59" s="170"/>
      <c r="D59" s="208"/>
      <c r="E59" s="208"/>
      <c r="F59" s="208"/>
      <c r="G59" s="198">
        <f t="shared" si="12"/>
        <v>0</v>
      </c>
      <c r="H59" s="207"/>
      <c r="I59" s="208"/>
      <c r="J59" s="208"/>
      <c r="K59" s="208"/>
      <c r="L59" s="198">
        <f t="shared" si="13"/>
        <v>0</v>
      </c>
      <c r="M59" s="208"/>
      <c r="N59" s="208"/>
      <c r="O59" s="208"/>
      <c r="P59" s="208"/>
      <c r="Q59" s="198">
        <f t="shared" si="14"/>
        <v>0</v>
      </c>
      <c r="R59" s="208"/>
      <c r="S59" s="208"/>
      <c r="T59" s="208"/>
      <c r="U59" s="208"/>
      <c r="V59" s="198">
        <f t="shared" si="15"/>
        <v>0</v>
      </c>
      <c r="W59" s="208"/>
      <c r="X59" s="198">
        <f t="shared" si="16"/>
        <v>0</v>
      </c>
      <c r="Y59" s="210"/>
      <c r="Z59" s="208"/>
      <c r="AA59" s="208"/>
      <c r="AB59" s="208"/>
      <c r="AC59" s="208"/>
      <c r="AD59" s="208"/>
      <c r="AE59" s="198">
        <f t="shared" si="17"/>
        <v>0</v>
      </c>
      <c r="AF59" s="208"/>
      <c r="AG59" s="208"/>
      <c r="AH59" s="208"/>
      <c r="AI59" s="208"/>
      <c r="AJ59" s="208"/>
      <c r="AK59" s="208"/>
      <c r="AL59" s="198">
        <f t="shared" si="18"/>
        <v>0</v>
      </c>
      <c r="AM59" s="208"/>
      <c r="AN59" s="208"/>
      <c r="AO59" s="208"/>
      <c r="AP59" s="208"/>
      <c r="AQ59" s="208"/>
      <c r="AR59" s="208"/>
      <c r="AS59" s="198">
        <f t="shared" si="19"/>
        <v>0</v>
      </c>
      <c r="AT59" s="208"/>
      <c r="AU59" s="208"/>
      <c r="AV59" s="208"/>
      <c r="AW59" s="208"/>
      <c r="AX59" s="208"/>
      <c r="AY59" s="208"/>
      <c r="AZ59" s="198">
        <f t="shared" si="20"/>
        <v>0</v>
      </c>
    </row>
    <row r="60" spans="1:52" ht="15" x14ac:dyDescent="0.25">
      <c r="B60" s="354" t="s">
        <v>630</v>
      </c>
      <c r="C60" s="170"/>
      <c r="D60" s="208"/>
      <c r="E60" s="208"/>
      <c r="F60" s="208"/>
      <c r="G60" s="198">
        <f t="shared" si="12"/>
        <v>0</v>
      </c>
      <c r="H60" s="207"/>
      <c r="I60" s="208"/>
      <c r="J60" s="208"/>
      <c r="K60" s="208"/>
      <c r="L60" s="198">
        <f t="shared" si="13"/>
        <v>0</v>
      </c>
      <c r="M60" s="208"/>
      <c r="N60" s="208"/>
      <c r="O60" s="208"/>
      <c r="P60" s="208"/>
      <c r="Q60" s="198">
        <f t="shared" si="14"/>
        <v>0</v>
      </c>
      <c r="R60" s="208"/>
      <c r="S60" s="208"/>
      <c r="T60" s="208"/>
      <c r="U60" s="208"/>
      <c r="V60" s="198">
        <f t="shared" si="15"/>
        <v>0</v>
      </c>
      <c r="W60" s="208"/>
      <c r="X60" s="198">
        <f t="shared" si="16"/>
        <v>0</v>
      </c>
      <c r="Y60" s="210"/>
      <c r="Z60" s="208"/>
      <c r="AA60" s="208"/>
      <c r="AB60" s="208"/>
      <c r="AC60" s="208"/>
      <c r="AD60" s="208"/>
      <c r="AE60" s="198">
        <f t="shared" si="17"/>
        <v>0</v>
      </c>
      <c r="AF60" s="208"/>
      <c r="AG60" s="208"/>
      <c r="AH60" s="208"/>
      <c r="AI60" s="208"/>
      <c r="AJ60" s="208"/>
      <c r="AK60" s="208"/>
      <c r="AL60" s="198">
        <f t="shared" si="18"/>
        <v>0</v>
      </c>
      <c r="AM60" s="208"/>
      <c r="AN60" s="208"/>
      <c r="AO60" s="208"/>
      <c r="AP60" s="208"/>
      <c r="AQ60" s="208"/>
      <c r="AR60" s="208"/>
      <c r="AS60" s="198">
        <f t="shared" si="19"/>
        <v>0</v>
      </c>
      <c r="AT60" s="208"/>
      <c r="AU60" s="208"/>
      <c r="AV60" s="208"/>
      <c r="AW60" s="208"/>
      <c r="AX60" s="208"/>
      <c r="AY60" s="208"/>
      <c r="AZ60" s="198">
        <f t="shared" si="20"/>
        <v>0</v>
      </c>
    </row>
    <row r="61" spans="1:52" ht="15" x14ac:dyDescent="0.25">
      <c r="B61" s="354" t="s">
        <v>631</v>
      </c>
      <c r="C61" s="170"/>
      <c r="D61" s="208"/>
      <c r="E61" s="208"/>
      <c r="F61" s="208"/>
      <c r="G61" s="198">
        <f t="shared" si="12"/>
        <v>0</v>
      </c>
      <c r="H61" s="207"/>
      <c r="I61" s="208"/>
      <c r="J61" s="208"/>
      <c r="K61" s="208"/>
      <c r="L61" s="198">
        <f t="shared" si="13"/>
        <v>0</v>
      </c>
      <c r="M61" s="208"/>
      <c r="N61" s="208"/>
      <c r="O61" s="208"/>
      <c r="P61" s="208"/>
      <c r="Q61" s="198">
        <f t="shared" si="14"/>
        <v>0</v>
      </c>
      <c r="R61" s="208"/>
      <c r="S61" s="208"/>
      <c r="T61" s="208"/>
      <c r="U61" s="208"/>
      <c r="V61" s="198">
        <f t="shared" si="15"/>
        <v>0</v>
      </c>
      <c r="W61" s="208"/>
      <c r="X61" s="198">
        <f t="shared" si="16"/>
        <v>0</v>
      </c>
      <c r="Y61" s="210"/>
      <c r="Z61" s="208"/>
      <c r="AA61" s="208"/>
      <c r="AB61" s="208"/>
      <c r="AC61" s="208"/>
      <c r="AD61" s="208"/>
      <c r="AE61" s="198">
        <f t="shared" si="17"/>
        <v>0</v>
      </c>
      <c r="AF61" s="208"/>
      <c r="AG61" s="208"/>
      <c r="AH61" s="208"/>
      <c r="AI61" s="208"/>
      <c r="AJ61" s="208"/>
      <c r="AK61" s="208"/>
      <c r="AL61" s="198">
        <f t="shared" si="18"/>
        <v>0</v>
      </c>
      <c r="AM61" s="208"/>
      <c r="AN61" s="208"/>
      <c r="AO61" s="208"/>
      <c r="AP61" s="208"/>
      <c r="AQ61" s="208"/>
      <c r="AR61" s="208"/>
      <c r="AS61" s="198">
        <f t="shared" si="19"/>
        <v>0</v>
      </c>
      <c r="AT61" s="208"/>
      <c r="AU61" s="208"/>
      <c r="AV61" s="208"/>
      <c r="AW61" s="208"/>
      <c r="AX61" s="208"/>
      <c r="AY61" s="208"/>
      <c r="AZ61" s="198">
        <f t="shared" si="20"/>
        <v>0</v>
      </c>
    </row>
    <row r="62" spans="1:52" ht="15" x14ac:dyDescent="0.25">
      <c r="A62" s="167" t="s">
        <v>632</v>
      </c>
      <c r="B62" s="356"/>
      <c r="C62" s="170"/>
      <c r="D62" s="208">
        <f>SUM(D34:D61)</f>
        <v>0</v>
      </c>
      <c r="E62" s="208">
        <f t="shared" ref="E62:G62" si="21">SUM(E34:E61)</f>
        <v>0</v>
      </c>
      <c r="F62" s="208">
        <f t="shared" si="21"/>
        <v>0</v>
      </c>
      <c r="G62" s="208">
        <f t="shared" si="21"/>
        <v>0</v>
      </c>
      <c r="H62" s="207"/>
      <c r="I62" s="208">
        <f>SUM(I34:I61)</f>
        <v>0</v>
      </c>
      <c r="J62" s="208">
        <f t="shared" ref="J62" si="22">SUM(J34:J61)</f>
        <v>0</v>
      </c>
      <c r="K62" s="208">
        <f t="shared" ref="K62" si="23">SUM(K34:K61)</f>
        <v>0</v>
      </c>
      <c r="L62" s="208">
        <f t="shared" ref="L62" si="24">SUM(L34:L61)</f>
        <v>0</v>
      </c>
      <c r="M62" s="208"/>
      <c r="N62" s="208">
        <f>SUM(N34:N61)</f>
        <v>0</v>
      </c>
      <c r="O62" s="208">
        <f t="shared" ref="O62" si="25">SUM(O34:O61)</f>
        <v>0</v>
      </c>
      <c r="P62" s="208">
        <f t="shared" ref="P62" si="26">SUM(P34:P61)</f>
        <v>0</v>
      </c>
      <c r="Q62" s="208">
        <f t="shared" ref="Q62" si="27">SUM(Q34:Q61)</f>
        <v>0</v>
      </c>
      <c r="R62" s="208"/>
      <c r="S62" s="208">
        <f>SUM(S34:S61)</f>
        <v>0</v>
      </c>
      <c r="T62" s="208">
        <f t="shared" ref="T62" si="28">SUM(T34:T61)</f>
        <v>0</v>
      </c>
      <c r="U62" s="208">
        <f t="shared" ref="U62" si="29">SUM(U34:U61)</f>
        <v>0</v>
      </c>
      <c r="V62" s="208">
        <f t="shared" ref="V62:X62" si="30">SUM(V34:V61)</f>
        <v>0</v>
      </c>
      <c r="W62" s="208"/>
      <c r="X62" s="208">
        <f t="shared" si="30"/>
        <v>0</v>
      </c>
      <c r="Y62" s="210"/>
      <c r="Z62" s="208">
        <f t="shared" ref="Z62" si="31">SUM(Z34:Z61)</f>
        <v>0</v>
      </c>
      <c r="AA62" s="208">
        <f t="shared" ref="AA62" si="32">SUM(AA34:AA61)</f>
        <v>0</v>
      </c>
      <c r="AB62" s="208">
        <f t="shared" ref="AB62" si="33">SUM(AB34:AB61)</f>
        <v>0</v>
      </c>
      <c r="AC62" s="208">
        <f t="shared" ref="AC62:AE62" si="34">SUM(AC34:AC61)</f>
        <v>0</v>
      </c>
      <c r="AD62" s="208"/>
      <c r="AE62" s="208">
        <f t="shared" si="34"/>
        <v>0</v>
      </c>
      <c r="AF62" s="208"/>
      <c r="AG62" s="208">
        <f t="shared" ref="AG62" si="35">SUM(AG34:AG61)</f>
        <v>0</v>
      </c>
      <c r="AH62" s="208">
        <f t="shared" ref="AH62" si="36">SUM(AH34:AH61)</f>
        <v>0</v>
      </c>
      <c r="AI62" s="208">
        <f t="shared" ref="AI62" si="37">SUM(AI34:AI61)</f>
        <v>0</v>
      </c>
      <c r="AJ62" s="208">
        <f t="shared" ref="AJ62" si="38">SUM(AJ34:AJ61)</f>
        <v>0</v>
      </c>
      <c r="AK62" s="208"/>
      <c r="AL62" s="208">
        <f t="shared" ref="AL62" si="39">SUM(AL34:AL61)</f>
        <v>0</v>
      </c>
      <c r="AM62" s="208"/>
      <c r="AN62" s="208">
        <f t="shared" ref="AN62" si="40">SUM(AN34:AN61)</f>
        <v>0</v>
      </c>
      <c r="AO62" s="208">
        <f t="shared" ref="AO62" si="41">SUM(AO34:AO61)</f>
        <v>0</v>
      </c>
      <c r="AP62" s="208">
        <f t="shared" ref="AP62" si="42">SUM(AP34:AP61)</f>
        <v>0</v>
      </c>
      <c r="AQ62" s="208">
        <f t="shared" ref="AQ62" si="43">SUM(AQ34:AQ61)</f>
        <v>0</v>
      </c>
      <c r="AR62" s="208"/>
      <c r="AS62" s="208">
        <f t="shared" ref="AS62" si="44">SUM(AS34:AS61)</f>
        <v>0</v>
      </c>
      <c r="AT62" s="208"/>
      <c r="AU62" s="208">
        <f t="shared" ref="AU62" si="45">SUM(AU34:AU61)</f>
        <v>0</v>
      </c>
      <c r="AV62" s="208">
        <f t="shared" ref="AV62" si="46">SUM(AV34:AV61)</f>
        <v>0</v>
      </c>
      <c r="AW62" s="208">
        <f t="shared" ref="AW62" si="47">SUM(AW34:AW61)</f>
        <v>0</v>
      </c>
      <c r="AX62" s="208">
        <f t="shared" ref="AX62" si="48">SUM(AX34:AX61)</f>
        <v>0</v>
      </c>
      <c r="AY62" s="208"/>
      <c r="AZ62" s="208">
        <f t="shared" ref="AZ62" si="49">SUM(AZ34:AZ61)</f>
        <v>0</v>
      </c>
    </row>
    <row r="63" spans="1:52" ht="15" x14ac:dyDescent="0.25">
      <c r="B63" s="356"/>
      <c r="C63" s="170"/>
      <c r="D63" s="208"/>
      <c r="E63" s="208"/>
      <c r="F63" s="208"/>
      <c r="G63" s="198"/>
      <c r="H63" s="207"/>
      <c r="I63" s="208"/>
      <c r="J63" s="208"/>
      <c r="K63" s="208"/>
      <c r="L63" s="198"/>
      <c r="M63" s="208"/>
      <c r="N63" s="208"/>
      <c r="O63" s="208"/>
      <c r="P63" s="208"/>
      <c r="Q63" s="198"/>
      <c r="R63" s="208"/>
      <c r="S63" s="208"/>
      <c r="T63" s="208"/>
      <c r="U63" s="208"/>
      <c r="V63" s="198"/>
      <c r="W63" s="208"/>
      <c r="X63" s="198"/>
      <c r="Y63" s="210"/>
      <c r="Z63" s="208"/>
      <c r="AA63" s="208"/>
      <c r="AB63" s="208"/>
      <c r="AC63" s="208"/>
      <c r="AD63" s="208"/>
      <c r="AE63" s="198"/>
      <c r="AF63" s="208"/>
      <c r="AG63" s="208"/>
      <c r="AH63" s="208"/>
      <c r="AI63" s="208"/>
      <c r="AJ63" s="208"/>
      <c r="AK63" s="208"/>
      <c r="AL63" s="198"/>
      <c r="AM63" s="208"/>
      <c r="AN63" s="208"/>
      <c r="AO63" s="208"/>
      <c r="AP63" s="208"/>
      <c r="AQ63" s="208"/>
      <c r="AR63" s="208"/>
      <c r="AS63" s="198"/>
      <c r="AT63" s="208"/>
      <c r="AU63" s="208"/>
      <c r="AV63" s="208"/>
      <c r="AW63" s="208"/>
      <c r="AX63" s="208"/>
      <c r="AY63" s="208"/>
      <c r="AZ63" s="198"/>
    </row>
    <row r="64" spans="1:52" s="169" customFormat="1" ht="15.75" thickBot="1" x14ac:dyDescent="0.3">
      <c r="A64" s="169" t="s">
        <v>89</v>
      </c>
      <c r="D64" s="212">
        <f>SUM(D19,D25,D31,D62)</f>
        <v>0</v>
      </c>
      <c r="E64" s="212">
        <f t="shared" ref="E64:G64" si="50">SUM(E19,E25,E31,E62)</f>
        <v>0</v>
      </c>
      <c r="F64" s="212">
        <f t="shared" si="50"/>
        <v>0</v>
      </c>
      <c r="G64" s="212">
        <f t="shared" si="50"/>
        <v>0</v>
      </c>
      <c r="I64" s="212">
        <f t="shared" ref="I64:L64" si="51">SUM(I19,I25,I31,I62)</f>
        <v>0</v>
      </c>
      <c r="J64" s="212">
        <f t="shared" si="51"/>
        <v>0</v>
      </c>
      <c r="K64" s="212">
        <f t="shared" si="51"/>
        <v>0</v>
      </c>
      <c r="L64" s="212">
        <f t="shared" si="51"/>
        <v>0</v>
      </c>
      <c r="N64" s="212">
        <f t="shared" ref="N64:Q64" si="52">SUM(N19,N25,N31,N62)</f>
        <v>0</v>
      </c>
      <c r="O64" s="212">
        <f t="shared" si="52"/>
        <v>0</v>
      </c>
      <c r="P64" s="212">
        <f t="shared" si="52"/>
        <v>0</v>
      </c>
      <c r="Q64" s="212">
        <f t="shared" si="52"/>
        <v>0</v>
      </c>
      <c r="S64" s="212">
        <f>SUM(S19,S25,S31,S62)</f>
        <v>0</v>
      </c>
      <c r="T64" s="212">
        <f t="shared" ref="T64:AZ64" si="53">SUM(T19,T25,T31)</f>
        <v>0</v>
      </c>
      <c r="U64" s="212">
        <f t="shared" si="53"/>
        <v>0</v>
      </c>
      <c r="V64" s="213">
        <f t="shared" si="53"/>
        <v>0</v>
      </c>
      <c r="X64" s="214">
        <f t="shared" si="53"/>
        <v>0</v>
      </c>
      <c r="Z64" s="214">
        <f t="shared" si="53"/>
        <v>0</v>
      </c>
      <c r="AA64" s="214">
        <f t="shared" si="53"/>
        <v>0</v>
      </c>
      <c r="AB64" s="214">
        <f t="shared" si="53"/>
        <v>0</v>
      </c>
      <c r="AC64" s="214">
        <f t="shared" si="53"/>
        <v>0</v>
      </c>
      <c r="AE64" s="214">
        <f t="shared" si="53"/>
        <v>0</v>
      </c>
      <c r="AG64" s="214">
        <f t="shared" si="53"/>
        <v>0</v>
      </c>
      <c r="AH64" s="214">
        <f t="shared" si="53"/>
        <v>0</v>
      </c>
      <c r="AI64" s="214">
        <f t="shared" si="53"/>
        <v>0</v>
      </c>
      <c r="AJ64" s="214">
        <f t="shared" si="53"/>
        <v>0</v>
      </c>
      <c r="AL64" s="214">
        <f t="shared" si="53"/>
        <v>0</v>
      </c>
      <c r="AN64" s="214">
        <f t="shared" si="53"/>
        <v>0</v>
      </c>
      <c r="AO64" s="214">
        <f t="shared" si="53"/>
        <v>0</v>
      </c>
      <c r="AP64" s="214">
        <f t="shared" si="53"/>
        <v>0</v>
      </c>
      <c r="AQ64" s="214">
        <f t="shared" si="53"/>
        <v>0</v>
      </c>
      <c r="AS64" s="214">
        <f t="shared" si="53"/>
        <v>0</v>
      </c>
      <c r="AU64" s="214">
        <f t="shared" si="53"/>
        <v>0</v>
      </c>
      <c r="AV64" s="214">
        <f t="shared" si="53"/>
        <v>0</v>
      </c>
      <c r="AW64" s="214">
        <f t="shared" si="53"/>
        <v>0</v>
      </c>
      <c r="AX64" s="214">
        <f t="shared" si="53"/>
        <v>0</v>
      </c>
      <c r="AZ64" s="214">
        <f t="shared" si="53"/>
        <v>0</v>
      </c>
    </row>
    <row r="65" spans="1:51" ht="15" thickTop="1" x14ac:dyDescent="0.2"/>
    <row r="66" spans="1:51" ht="15" x14ac:dyDescent="0.25">
      <c r="A66" s="169" t="s">
        <v>127</v>
      </c>
    </row>
    <row r="69" spans="1:51" x14ac:dyDescent="0.2">
      <c r="I69" s="167" t="s">
        <v>132</v>
      </c>
      <c r="AW69" s="167" t="s">
        <v>133</v>
      </c>
    </row>
    <row r="72" spans="1:51" x14ac:dyDescent="0.2">
      <c r="I72" s="215"/>
      <c r="J72" s="215"/>
      <c r="K72" s="215"/>
      <c r="L72" s="215"/>
      <c r="AW72" s="215"/>
      <c r="AX72" s="215"/>
      <c r="AY72" s="215"/>
    </row>
    <row r="73" spans="1:51" x14ac:dyDescent="0.2">
      <c r="I73" s="228" t="s">
        <v>114</v>
      </c>
      <c r="J73" s="228"/>
      <c r="K73" s="228"/>
      <c r="L73" s="228"/>
      <c r="AW73" s="227" t="s">
        <v>114</v>
      </c>
      <c r="AX73" s="227"/>
      <c r="AY73" s="227"/>
    </row>
    <row r="74" spans="1:51" x14ac:dyDescent="0.2">
      <c r="I74" s="227" t="s">
        <v>634</v>
      </c>
      <c r="J74" s="227"/>
      <c r="K74" s="227"/>
      <c r="L74" s="227"/>
      <c r="AW74" s="227" t="s">
        <v>117</v>
      </c>
      <c r="AX74" s="227"/>
      <c r="AY74" s="227"/>
    </row>
  </sheetData>
  <mergeCells count="9">
    <mergeCell ref="AU11:AZ11"/>
    <mergeCell ref="AG11:AL11"/>
    <mergeCell ref="AW73:AY73"/>
    <mergeCell ref="AW74:AY74"/>
    <mergeCell ref="I73:L73"/>
    <mergeCell ref="I74:L74"/>
    <mergeCell ref="D11:X11"/>
    <mergeCell ref="Z11:AE11"/>
    <mergeCell ref="AN11:AS11"/>
  </mergeCells>
  <pageMargins left="0.70866141732283472" right="0.70866141732283472" top="0.74803149606299213" bottom="0.74803149606299213" header="0.31496062992125984" footer="0.31496062992125984"/>
  <pageSetup paperSize="14" scale="31" fitToHeight="0" orientation="landscape" r:id="rId1"/>
  <headerFooter>
    <oddHeader>&amp;RAnnex 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topLeftCell="A10" zoomScale="85" zoomScaleNormal="85" workbookViewId="0">
      <selection activeCell="I51" sqref="I51:L51"/>
    </sheetView>
  </sheetViews>
  <sheetFormatPr defaultRowHeight="12.75" x14ac:dyDescent="0.2"/>
  <cols>
    <col min="1" max="1" width="1.33203125" style="74" customWidth="1"/>
    <col min="2" max="2" width="1.5" style="74" customWidth="1"/>
    <col min="3" max="3" width="38.33203125" style="74" customWidth="1"/>
    <col min="4" max="8" width="0" style="74" hidden="1" customWidth="1"/>
    <col min="9" max="25" width="8.83203125" style="74" customWidth="1"/>
    <col min="26" max="26" width="9.33203125" style="74"/>
    <col min="27" max="30" width="9.1640625" style="74" customWidth="1"/>
    <col min="31" max="31" width="10.6640625" style="74" customWidth="1"/>
    <col min="32" max="35" width="9.1640625" style="74" customWidth="1"/>
    <col min="36" max="36" width="10.6640625" style="74" customWidth="1"/>
    <col min="37" max="40" width="9.1640625" style="74" customWidth="1"/>
    <col min="41" max="41" width="10.6640625" style="74" customWidth="1"/>
    <col min="42" max="256" width="9.33203125" style="74"/>
    <col min="257" max="257" width="1.33203125" style="74" customWidth="1"/>
    <col min="258" max="258" width="1.5" style="74" customWidth="1"/>
    <col min="259" max="259" width="32.5" style="74" customWidth="1"/>
    <col min="260" max="264" width="0" style="74" hidden="1" customWidth="1"/>
    <col min="265" max="281" width="8.83203125" style="74" customWidth="1"/>
    <col min="282" max="282" width="9.33203125" style="74"/>
    <col min="283" max="286" width="9.1640625" style="74" customWidth="1"/>
    <col min="287" max="512" width="9.33203125" style="74"/>
    <col min="513" max="513" width="1.33203125" style="74" customWidth="1"/>
    <col min="514" max="514" width="1.5" style="74" customWidth="1"/>
    <col min="515" max="515" width="32.5" style="74" customWidth="1"/>
    <col min="516" max="520" width="0" style="74" hidden="1" customWidth="1"/>
    <col min="521" max="537" width="8.83203125" style="74" customWidth="1"/>
    <col min="538" max="538" width="9.33203125" style="74"/>
    <col min="539" max="542" width="9.1640625" style="74" customWidth="1"/>
    <col min="543" max="768" width="9.33203125" style="74"/>
    <col min="769" max="769" width="1.33203125" style="74" customWidth="1"/>
    <col min="770" max="770" width="1.5" style="74" customWidth="1"/>
    <col min="771" max="771" width="32.5" style="74" customWidth="1"/>
    <col min="772" max="776" width="0" style="74" hidden="1" customWidth="1"/>
    <col min="777" max="793" width="8.83203125" style="74" customWidth="1"/>
    <col min="794" max="794" width="9.33203125" style="74"/>
    <col min="795" max="798" width="9.1640625" style="74" customWidth="1"/>
    <col min="799" max="1024" width="9.33203125" style="74"/>
    <col min="1025" max="1025" width="1.33203125" style="74" customWidth="1"/>
    <col min="1026" max="1026" width="1.5" style="74" customWidth="1"/>
    <col min="1027" max="1027" width="32.5" style="74" customWidth="1"/>
    <col min="1028" max="1032" width="0" style="74" hidden="1" customWidth="1"/>
    <col min="1033" max="1049" width="8.83203125" style="74" customWidth="1"/>
    <col min="1050" max="1050" width="9.33203125" style="74"/>
    <col min="1051" max="1054" width="9.1640625" style="74" customWidth="1"/>
    <col min="1055" max="1280" width="9.33203125" style="74"/>
    <col min="1281" max="1281" width="1.33203125" style="74" customWidth="1"/>
    <col min="1282" max="1282" width="1.5" style="74" customWidth="1"/>
    <col min="1283" max="1283" width="32.5" style="74" customWidth="1"/>
    <col min="1284" max="1288" width="0" style="74" hidden="1" customWidth="1"/>
    <col min="1289" max="1305" width="8.83203125" style="74" customWidth="1"/>
    <col min="1306" max="1306" width="9.33203125" style="74"/>
    <col min="1307" max="1310" width="9.1640625" style="74" customWidth="1"/>
    <col min="1311" max="1536" width="9.33203125" style="74"/>
    <col min="1537" max="1537" width="1.33203125" style="74" customWidth="1"/>
    <col min="1538" max="1538" width="1.5" style="74" customWidth="1"/>
    <col min="1539" max="1539" width="32.5" style="74" customWidth="1"/>
    <col min="1540" max="1544" width="0" style="74" hidden="1" customWidth="1"/>
    <col min="1545" max="1561" width="8.83203125" style="74" customWidth="1"/>
    <col min="1562" max="1562" width="9.33203125" style="74"/>
    <col min="1563" max="1566" width="9.1640625" style="74" customWidth="1"/>
    <col min="1567" max="1792" width="9.33203125" style="74"/>
    <col min="1793" max="1793" width="1.33203125" style="74" customWidth="1"/>
    <col min="1794" max="1794" width="1.5" style="74" customWidth="1"/>
    <col min="1795" max="1795" width="32.5" style="74" customWidth="1"/>
    <col min="1796" max="1800" width="0" style="74" hidden="1" customWidth="1"/>
    <col min="1801" max="1817" width="8.83203125" style="74" customWidth="1"/>
    <col min="1818" max="1818" width="9.33203125" style="74"/>
    <col min="1819" max="1822" width="9.1640625" style="74" customWidth="1"/>
    <col min="1823" max="2048" width="9.33203125" style="74"/>
    <col min="2049" max="2049" width="1.33203125" style="74" customWidth="1"/>
    <col min="2050" max="2050" width="1.5" style="74" customWidth="1"/>
    <col min="2051" max="2051" width="32.5" style="74" customWidth="1"/>
    <col min="2052" max="2056" width="0" style="74" hidden="1" customWidth="1"/>
    <col min="2057" max="2073" width="8.83203125" style="74" customWidth="1"/>
    <col min="2074" max="2074" width="9.33203125" style="74"/>
    <col min="2075" max="2078" width="9.1640625" style="74" customWidth="1"/>
    <col min="2079" max="2304" width="9.33203125" style="74"/>
    <col min="2305" max="2305" width="1.33203125" style="74" customWidth="1"/>
    <col min="2306" max="2306" width="1.5" style="74" customWidth="1"/>
    <col min="2307" max="2307" width="32.5" style="74" customWidth="1"/>
    <col min="2308" max="2312" width="0" style="74" hidden="1" customWidth="1"/>
    <col min="2313" max="2329" width="8.83203125" style="74" customWidth="1"/>
    <col min="2330" max="2330" width="9.33203125" style="74"/>
    <col min="2331" max="2334" width="9.1640625" style="74" customWidth="1"/>
    <col min="2335" max="2560" width="9.33203125" style="74"/>
    <col min="2561" max="2561" width="1.33203125" style="74" customWidth="1"/>
    <col min="2562" max="2562" width="1.5" style="74" customWidth="1"/>
    <col min="2563" max="2563" width="32.5" style="74" customWidth="1"/>
    <col min="2564" max="2568" width="0" style="74" hidden="1" customWidth="1"/>
    <col min="2569" max="2585" width="8.83203125" style="74" customWidth="1"/>
    <col min="2586" max="2586" width="9.33203125" style="74"/>
    <col min="2587" max="2590" width="9.1640625" style="74" customWidth="1"/>
    <col min="2591" max="2816" width="9.33203125" style="74"/>
    <col min="2817" max="2817" width="1.33203125" style="74" customWidth="1"/>
    <col min="2818" max="2818" width="1.5" style="74" customWidth="1"/>
    <col min="2819" max="2819" width="32.5" style="74" customWidth="1"/>
    <col min="2820" max="2824" width="0" style="74" hidden="1" customWidth="1"/>
    <col min="2825" max="2841" width="8.83203125" style="74" customWidth="1"/>
    <col min="2842" max="2842" width="9.33203125" style="74"/>
    <col min="2843" max="2846" width="9.1640625" style="74" customWidth="1"/>
    <col min="2847" max="3072" width="9.33203125" style="74"/>
    <col min="3073" max="3073" width="1.33203125" style="74" customWidth="1"/>
    <col min="3074" max="3074" width="1.5" style="74" customWidth="1"/>
    <col min="3075" max="3075" width="32.5" style="74" customWidth="1"/>
    <col min="3076" max="3080" width="0" style="74" hidden="1" customWidth="1"/>
    <col min="3081" max="3097" width="8.83203125" style="74" customWidth="1"/>
    <col min="3098" max="3098" width="9.33203125" style="74"/>
    <col min="3099" max="3102" width="9.1640625" style="74" customWidth="1"/>
    <col min="3103" max="3328" width="9.33203125" style="74"/>
    <col min="3329" max="3329" width="1.33203125" style="74" customWidth="1"/>
    <col min="3330" max="3330" width="1.5" style="74" customWidth="1"/>
    <col min="3331" max="3331" width="32.5" style="74" customWidth="1"/>
    <col min="3332" max="3336" width="0" style="74" hidden="1" customWidth="1"/>
    <col min="3337" max="3353" width="8.83203125" style="74" customWidth="1"/>
    <col min="3354" max="3354" width="9.33203125" style="74"/>
    <col min="3355" max="3358" width="9.1640625" style="74" customWidth="1"/>
    <col min="3359" max="3584" width="9.33203125" style="74"/>
    <col min="3585" max="3585" width="1.33203125" style="74" customWidth="1"/>
    <col min="3586" max="3586" width="1.5" style="74" customWidth="1"/>
    <col min="3587" max="3587" width="32.5" style="74" customWidth="1"/>
    <col min="3588" max="3592" width="0" style="74" hidden="1" customWidth="1"/>
    <col min="3593" max="3609" width="8.83203125" style="74" customWidth="1"/>
    <col min="3610" max="3610" width="9.33203125" style="74"/>
    <col min="3611" max="3614" width="9.1640625" style="74" customWidth="1"/>
    <col min="3615" max="3840" width="9.33203125" style="74"/>
    <col min="3841" max="3841" width="1.33203125" style="74" customWidth="1"/>
    <col min="3842" max="3842" width="1.5" style="74" customWidth="1"/>
    <col min="3843" max="3843" width="32.5" style="74" customWidth="1"/>
    <col min="3844" max="3848" width="0" style="74" hidden="1" customWidth="1"/>
    <col min="3849" max="3865" width="8.83203125" style="74" customWidth="1"/>
    <col min="3866" max="3866" width="9.33203125" style="74"/>
    <col min="3867" max="3870" width="9.1640625" style="74" customWidth="1"/>
    <col min="3871" max="4096" width="9.33203125" style="74"/>
    <col min="4097" max="4097" width="1.33203125" style="74" customWidth="1"/>
    <col min="4098" max="4098" width="1.5" style="74" customWidth="1"/>
    <col min="4099" max="4099" width="32.5" style="74" customWidth="1"/>
    <col min="4100" max="4104" width="0" style="74" hidden="1" customWidth="1"/>
    <col min="4105" max="4121" width="8.83203125" style="74" customWidth="1"/>
    <col min="4122" max="4122" width="9.33203125" style="74"/>
    <col min="4123" max="4126" width="9.1640625" style="74" customWidth="1"/>
    <col min="4127" max="4352" width="9.33203125" style="74"/>
    <col min="4353" max="4353" width="1.33203125" style="74" customWidth="1"/>
    <col min="4354" max="4354" width="1.5" style="74" customWidth="1"/>
    <col min="4355" max="4355" width="32.5" style="74" customWidth="1"/>
    <col min="4356" max="4360" width="0" style="74" hidden="1" customWidth="1"/>
    <col min="4361" max="4377" width="8.83203125" style="74" customWidth="1"/>
    <col min="4378" max="4378" width="9.33203125" style="74"/>
    <col min="4379" max="4382" width="9.1640625" style="74" customWidth="1"/>
    <col min="4383" max="4608" width="9.33203125" style="74"/>
    <col min="4609" max="4609" width="1.33203125" style="74" customWidth="1"/>
    <col min="4610" max="4610" width="1.5" style="74" customWidth="1"/>
    <col min="4611" max="4611" width="32.5" style="74" customWidth="1"/>
    <col min="4612" max="4616" width="0" style="74" hidden="1" customWidth="1"/>
    <col min="4617" max="4633" width="8.83203125" style="74" customWidth="1"/>
    <col min="4634" max="4634" width="9.33203125" style="74"/>
    <col min="4635" max="4638" width="9.1640625" style="74" customWidth="1"/>
    <col min="4639" max="4864" width="9.33203125" style="74"/>
    <col min="4865" max="4865" width="1.33203125" style="74" customWidth="1"/>
    <col min="4866" max="4866" width="1.5" style="74" customWidth="1"/>
    <col min="4867" max="4867" width="32.5" style="74" customWidth="1"/>
    <col min="4868" max="4872" width="0" style="74" hidden="1" customWidth="1"/>
    <col min="4873" max="4889" width="8.83203125" style="74" customWidth="1"/>
    <col min="4890" max="4890" width="9.33203125" style="74"/>
    <col min="4891" max="4894" width="9.1640625" style="74" customWidth="1"/>
    <col min="4895" max="5120" width="9.33203125" style="74"/>
    <col min="5121" max="5121" width="1.33203125" style="74" customWidth="1"/>
    <col min="5122" max="5122" width="1.5" style="74" customWidth="1"/>
    <col min="5123" max="5123" width="32.5" style="74" customWidth="1"/>
    <col min="5124" max="5128" width="0" style="74" hidden="1" customWidth="1"/>
    <col min="5129" max="5145" width="8.83203125" style="74" customWidth="1"/>
    <col min="5146" max="5146" width="9.33203125" style="74"/>
    <col min="5147" max="5150" width="9.1640625" style="74" customWidth="1"/>
    <col min="5151" max="5376" width="9.33203125" style="74"/>
    <col min="5377" max="5377" width="1.33203125" style="74" customWidth="1"/>
    <col min="5378" max="5378" width="1.5" style="74" customWidth="1"/>
    <col min="5379" max="5379" width="32.5" style="74" customWidth="1"/>
    <col min="5380" max="5384" width="0" style="74" hidden="1" customWidth="1"/>
    <col min="5385" max="5401" width="8.83203125" style="74" customWidth="1"/>
    <col min="5402" max="5402" width="9.33203125" style="74"/>
    <col min="5403" max="5406" width="9.1640625" style="74" customWidth="1"/>
    <col min="5407" max="5632" width="9.33203125" style="74"/>
    <col min="5633" max="5633" width="1.33203125" style="74" customWidth="1"/>
    <col min="5634" max="5634" width="1.5" style="74" customWidth="1"/>
    <col min="5635" max="5635" width="32.5" style="74" customWidth="1"/>
    <col min="5636" max="5640" width="0" style="74" hidden="1" customWidth="1"/>
    <col min="5641" max="5657" width="8.83203125" style="74" customWidth="1"/>
    <col min="5658" max="5658" width="9.33203125" style="74"/>
    <col min="5659" max="5662" width="9.1640625" style="74" customWidth="1"/>
    <col min="5663" max="5888" width="9.33203125" style="74"/>
    <col min="5889" max="5889" width="1.33203125" style="74" customWidth="1"/>
    <col min="5890" max="5890" width="1.5" style="74" customWidth="1"/>
    <col min="5891" max="5891" width="32.5" style="74" customWidth="1"/>
    <col min="5892" max="5896" width="0" style="74" hidden="1" customWidth="1"/>
    <col min="5897" max="5913" width="8.83203125" style="74" customWidth="1"/>
    <col min="5914" max="5914" width="9.33203125" style="74"/>
    <col min="5915" max="5918" width="9.1640625" style="74" customWidth="1"/>
    <col min="5919" max="6144" width="9.33203125" style="74"/>
    <col min="6145" max="6145" width="1.33203125" style="74" customWidth="1"/>
    <col min="6146" max="6146" width="1.5" style="74" customWidth="1"/>
    <col min="6147" max="6147" width="32.5" style="74" customWidth="1"/>
    <col min="6148" max="6152" width="0" style="74" hidden="1" customWidth="1"/>
    <col min="6153" max="6169" width="8.83203125" style="74" customWidth="1"/>
    <col min="6170" max="6170" width="9.33203125" style="74"/>
    <col min="6171" max="6174" width="9.1640625" style="74" customWidth="1"/>
    <col min="6175" max="6400" width="9.33203125" style="74"/>
    <col min="6401" max="6401" width="1.33203125" style="74" customWidth="1"/>
    <col min="6402" max="6402" width="1.5" style="74" customWidth="1"/>
    <col min="6403" max="6403" width="32.5" style="74" customWidth="1"/>
    <col min="6404" max="6408" width="0" style="74" hidden="1" customWidth="1"/>
    <col min="6409" max="6425" width="8.83203125" style="74" customWidth="1"/>
    <col min="6426" max="6426" width="9.33203125" style="74"/>
    <col min="6427" max="6430" width="9.1640625" style="74" customWidth="1"/>
    <col min="6431" max="6656" width="9.33203125" style="74"/>
    <col min="6657" max="6657" width="1.33203125" style="74" customWidth="1"/>
    <col min="6658" max="6658" width="1.5" style="74" customWidth="1"/>
    <col min="6659" max="6659" width="32.5" style="74" customWidth="1"/>
    <col min="6660" max="6664" width="0" style="74" hidden="1" customWidth="1"/>
    <col min="6665" max="6681" width="8.83203125" style="74" customWidth="1"/>
    <col min="6682" max="6682" width="9.33203125" style="74"/>
    <col min="6683" max="6686" width="9.1640625" style="74" customWidth="1"/>
    <col min="6687" max="6912" width="9.33203125" style="74"/>
    <col min="6913" max="6913" width="1.33203125" style="74" customWidth="1"/>
    <col min="6914" max="6914" width="1.5" style="74" customWidth="1"/>
    <col min="6915" max="6915" width="32.5" style="74" customWidth="1"/>
    <col min="6916" max="6920" width="0" style="74" hidden="1" customWidth="1"/>
    <col min="6921" max="6937" width="8.83203125" style="74" customWidth="1"/>
    <col min="6938" max="6938" width="9.33203125" style="74"/>
    <col min="6939" max="6942" width="9.1640625" style="74" customWidth="1"/>
    <col min="6943" max="7168" width="9.33203125" style="74"/>
    <col min="7169" max="7169" width="1.33203125" style="74" customWidth="1"/>
    <col min="7170" max="7170" width="1.5" style="74" customWidth="1"/>
    <col min="7171" max="7171" width="32.5" style="74" customWidth="1"/>
    <col min="7172" max="7176" width="0" style="74" hidden="1" customWidth="1"/>
    <col min="7177" max="7193" width="8.83203125" style="74" customWidth="1"/>
    <col min="7194" max="7194" width="9.33203125" style="74"/>
    <col min="7195" max="7198" width="9.1640625" style="74" customWidth="1"/>
    <col min="7199" max="7424" width="9.33203125" style="74"/>
    <col min="7425" max="7425" width="1.33203125" style="74" customWidth="1"/>
    <col min="7426" max="7426" width="1.5" style="74" customWidth="1"/>
    <col min="7427" max="7427" width="32.5" style="74" customWidth="1"/>
    <col min="7428" max="7432" width="0" style="74" hidden="1" customWidth="1"/>
    <col min="7433" max="7449" width="8.83203125" style="74" customWidth="1"/>
    <col min="7450" max="7450" width="9.33203125" style="74"/>
    <col min="7451" max="7454" width="9.1640625" style="74" customWidth="1"/>
    <col min="7455" max="7680" width="9.33203125" style="74"/>
    <col min="7681" max="7681" width="1.33203125" style="74" customWidth="1"/>
    <col min="7682" max="7682" width="1.5" style="74" customWidth="1"/>
    <col min="7683" max="7683" width="32.5" style="74" customWidth="1"/>
    <col min="7684" max="7688" width="0" style="74" hidden="1" customWidth="1"/>
    <col min="7689" max="7705" width="8.83203125" style="74" customWidth="1"/>
    <col min="7706" max="7706" width="9.33203125" style="74"/>
    <col min="7707" max="7710" width="9.1640625" style="74" customWidth="1"/>
    <col min="7711" max="7936" width="9.33203125" style="74"/>
    <col min="7937" max="7937" width="1.33203125" style="74" customWidth="1"/>
    <col min="7938" max="7938" width="1.5" style="74" customWidth="1"/>
    <col min="7939" max="7939" width="32.5" style="74" customWidth="1"/>
    <col min="7940" max="7944" width="0" style="74" hidden="1" customWidth="1"/>
    <col min="7945" max="7961" width="8.83203125" style="74" customWidth="1"/>
    <col min="7962" max="7962" width="9.33203125" style="74"/>
    <col min="7963" max="7966" width="9.1640625" style="74" customWidth="1"/>
    <col min="7967" max="8192" width="9.33203125" style="74"/>
    <col min="8193" max="8193" width="1.33203125" style="74" customWidth="1"/>
    <col min="8194" max="8194" width="1.5" style="74" customWidth="1"/>
    <col min="8195" max="8195" width="32.5" style="74" customWidth="1"/>
    <col min="8196" max="8200" width="0" style="74" hidden="1" customWidth="1"/>
    <col min="8201" max="8217" width="8.83203125" style="74" customWidth="1"/>
    <col min="8218" max="8218" width="9.33203125" style="74"/>
    <col min="8219" max="8222" width="9.1640625" style="74" customWidth="1"/>
    <col min="8223" max="8448" width="9.33203125" style="74"/>
    <col min="8449" max="8449" width="1.33203125" style="74" customWidth="1"/>
    <col min="8450" max="8450" width="1.5" style="74" customWidth="1"/>
    <col min="8451" max="8451" width="32.5" style="74" customWidth="1"/>
    <col min="8452" max="8456" width="0" style="74" hidden="1" customWidth="1"/>
    <col min="8457" max="8473" width="8.83203125" style="74" customWidth="1"/>
    <col min="8474" max="8474" width="9.33203125" style="74"/>
    <col min="8475" max="8478" width="9.1640625" style="74" customWidth="1"/>
    <col min="8479" max="8704" width="9.33203125" style="74"/>
    <col min="8705" max="8705" width="1.33203125" style="74" customWidth="1"/>
    <col min="8706" max="8706" width="1.5" style="74" customWidth="1"/>
    <col min="8707" max="8707" width="32.5" style="74" customWidth="1"/>
    <col min="8708" max="8712" width="0" style="74" hidden="1" customWidth="1"/>
    <col min="8713" max="8729" width="8.83203125" style="74" customWidth="1"/>
    <col min="8730" max="8730" width="9.33203125" style="74"/>
    <col min="8731" max="8734" width="9.1640625" style="74" customWidth="1"/>
    <col min="8735" max="8960" width="9.33203125" style="74"/>
    <col min="8961" max="8961" width="1.33203125" style="74" customWidth="1"/>
    <col min="8962" max="8962" width="1.5" style="74" customWidth="1"/>
    <col min="8963" max="8963" width="32.5" style="74" customWidth="1"/>
    <col min="8964" max="8968" width="0" style="74" hidden="1" customWidth="1"/>
    <col min="8969" max="8985" width="8.83203125" style="74" customWidth="1"/>
    <col min="8986" max="8986" width="9.33203125" style="74"/>
    <col min="8987" max="8990" width="9.1640625" style="74" customWidth="1"/>
    <col min="8991" max="9216" width="9.33203125" style="74"/>
    <col min="9217" max="9217" width="1.33203125" style="74" customWidth="1"/>
    <col min="9218" max="9218" width="1.5" style="74" customWidth="1"/>
    <col min="9219" max="9219" width="32.5" style="74" customWidth="1"/>
    <col min="9220" max="9224" width="0" style="74" hidden="1" customWidth="1"/>
    <col min="9225" max="9241" width="8.83203125" style="74" customWidth="1"/>
    <col min="9242" max="9242" width="9.33203125" style="74"/>
    <col min="9243" max="9246" width="9.1640625" style="74" customWidth="1"/>
    <col min="9247" max="9472" width="9.33203125" style="74"/>
    <col min="9473" max="9473" width="1.33203125" style="74" customWidth="1"/>
    <col min="9474" max="9474" width="1.5" style="74" customWidth="1"/>
    <col min="9475" max="9475" width="32.5" style="74" customWidth="1"/>
    <col min="9476" max="9480" width="0" style="74" hidden="1" customWidth="1"/>
    <col min="9481" max="9497" width="8.83203125" style="74" customWidth="1"/>
    <col min="9498" max="9498" width="9.33203125" style="74"/>
    <col min="9499" max="9502" width="9.1640625" style="74" customWidth="1"/>
    <col min="9503" max="9728" width="9.33203125" style="74"/>
    <col min="9729" max="9729" width="1.33203125" style="74" customWidth="1"/>
    <col min="9730" max="9730" width="1.5" style="74" customWidth="1"/>
    <col min="9731" max="9731" width="32.5" style="74" customWidth="1"/>
    <col min="9732" max="9736" width="0" style="74" hidden="1" customWidth="1"/>
    <col min="9737" max="9753" width="8.83203125" style="74" customWidth="1"/>
    <col min="9754" max="9754" width="9.33203125" style="74"/>
    <col min="9755" max="9758" width="9.1640625" style="74" customWidth="1"/>
    <col min="9759" max="9984" width="9.33203125" style="74"/>
    <col min="9985" max="9985" width="1.33203125" style="74" customWidth="1"/>
    <col min="9986" max="9986" width="1.5" style="74" customWidth="1"/>
    <col min="9987" max="9987" width="32.5" style="74" customWidth="1"/>
    <col min="9988" max="9992" width="0" style="74" hidden="1" customWidth="1"/>
    <col min="9993" max="10009" width="8.83203125" style="74" customWidth="1"/>
    <col min="10010" max="10010" width="9.33203125" style="74"/>
    <col min="10011" max="10014" width="9.1640625" style="74" customWidth="1"/>
    <col min="10015" max="10240" width="9.33203125" style="74"/>
    <col min="10241" max="10241" width="1.33203125" style="74" customWidth="1"/>
    <col min="10242" max="10242" width="1.5" style="74" customWidth="1"/>
    <col min="10243" max="10243" width="32.5" style="74" customWidth="1"/>
    <col min="10244" max="10248" width="0" style="74" hidden="1" customWidth="1"/>
    <col min="10249" max="10265" width="8.83203125" style="74" customWidth="1"/>
    <col min="10266" max="10266" width="9.33203125" style="74"/>
    <col min="10267" max="10270" width="9.1640625" style="74" customWidth="1"/>
    <col min="10271" max="10496" width="9.33203125" style="74"/>
    <col min="10497" max="10497" width="1.33203125" style="74" customWidth="1"/>
    <col min="10498" max="10498" width="1.5" style="74" customWidth="1"/>
    <col min="10499" max="10499" width="32.5" style="74" customWidth="1"/>
    <col min="10500" max="10504" width="0" style="74" hidden="1" customWidth="1"/>
    <col min="10505" max="10521" width="8.83203125" style="74" customWidth="1"/>
    <col min="10522" max="10522" width="9.33203125" style="74"/>
    <col min="10523" max="10526" width="9.1640625" style="74" customWidth="1"/>
    <col min="10527" max="10752" width="9.33203125" style="74"/>
    <col min="10753" max="10753" width="1.33203125" style="74" customWidth="1"/>
    <col min="10754" max="10754" width="1.5" style="74" customWidth="1"/>
    <col min="10755" max="10755" width="32.5" style="74" customWidth="1"/>
    <col min="10756" max="10760" width="0" style="74" hidden="1" customWidth="1"/>
    <col min="10761" max="10777" width="8.83203125" style="74" customWidth="1"/>
    <col min="10778" max="10778" width="9.33203125" style="74"/>
    <col min="10779" max="10782" width="9.1640625" style="74" customWidth="1"/>
    <col min="10783" max="11008" width="9.33203125" style="74"/>
    <col min="11009" max="11009" width="1.33203125" style="74" customWidth="1"/>
    <col min="11010" max="11010" width="1.5" style="74" customWidth="1"/>
    <col min="11011" max="11011" width="32.5" style="74" customWidth="1"/>
    <col min="11012" max="11016" width="0" style="74" hidden="1" customWidth="1"/>
    <col min="11017" max="11033" width="8.83203125" style="74" customWidth="1"/>
    <col min="11034" max="11034" width="9.33203125" style="74"/>
    <col min="11035" max="11038" width="9.1640625" style="74" customWidth="1"/>
    <col min="11039" max="11264" width="9.33203125" style="74"/>
    <col min="11265" max="11265" width="1.33203125" style="74" customWidth="1"/>
    <col min="11266" max="11266" width="1.5" style="74" customWidth="1"/>
    <col min="11267" max="11267" width="32.5" style="74" customWidth="1"/>
    <col min="11268" max="11272" width="0" style="74" hidden="1" customWidth="1"/>
    <col min="11273" max="11289" width="8.83203125" style="74" customWidth="1"/>
    <col min="11290" max="11290" width="9.33203125" style="74"/>
    <col min="11291" max="11294" width="9.1640625" style="74" customWidth="1"/>
    <col min="11295" max="11520" width="9.33203125" style="74"/>
    <col min="11521" max="11521" width="1.33203125" style="74" customWidth="1"/>
    <col min="11522" max="11522" width="1.5" style="74" customWidth="1"/>
    <col min="11523" max="11523" width="32.5" style="74" customWidth="1"/>
    <col min="11524" max="11528" width="0" style="74" hidden="1" customWidth="1"/>
    <col min="11529" max="11545" width="8.83203125" style="74" customWidth="1"/>
    <col min="11546" max="11546" width="9.33203125" style="74"/>
    <col min="11547" max="11550" width="9.1640625" style="74" customWidth="1"/>
    <col min="11551" max="11776" width="9.33203125" style="74"/>
    <col min="11777" max="11777" width="1.33203125" style="74" customWidth="1"/>
    <col min="11778" max="11778" width="1.5" style="74" customWidth="1"/>
    <col min="11779" max="11779" width="32.5" style="74" customWidth="1"/>
    <col min="11780" max="11784" width="0" style="74" hidden="1" customWidth="1"/>
    <col min="11785" max="11801" width="8.83203125" style="74" customWidth="1"/>
    <col min="11802" max="11802" width="9.33203125" style="74"/>
    <col min="11803" max="11806" width="9.1640625" style="74" customWidth="1"/>
    <col min="11807" max="12032" width="9.33203125" style="74"/>
    <col min="12033" max="12033" width="1.33203125" style="74" customWidth="1"/>
    <col min="12034" max="12034" width="1.5" style="74" customWidth="1"/>
    <col min="12035" max="12035" width="32.5" style="74" customWidth="1"/>
    <col min="12036" max="12040" width="0" style="74" hidden="1" customWidth="1"/>
    <col min="12041" max="12057" width="8.83203125" style="74" customWidth="1"/>
    <col min="12058" max="12058" width="9.33203125" style="74"/>
    <col min="12059" max="12062" width="9.1640625" style="74" customWidth="1"/>
    <col min="12063" max="12288" width="9.33203125" style="74"/>
    <col min="12289" max="12289" width="1.33203125" style="74" customWidth="1"/>
    <col min="12290" max="12290" width="1.5" style="74" customWidth="1"/>
    <col min="12291" max="12291" width="32.5" style="74" customWidth="1"/>
    <col min="12292" max="12296" width="0" style="74" hidden="1" customWidth="1"/>
    <col min="12297" max="12313" width="8.83203125" style="74" customWidth="1"/>
    <col min="12314" max="12314" width="9.33203125" style="74"/>
    <col min="12315" max="12318" width="9.1640625" style="74" customWidth="1"/>
    <col min="12319" max="12544" width="9.33203125" style="74"/>
    <col min="12545" max="12545" width="1.33203125" style="74" customWidth="1"/>
    <col min="12546" max="12546" width="1.5" style="74" customWidth="1"/>
    <col min="12547" max="12547" width="32.5" style="74" customWidth="1"/>
    <col min="12548" max="12552" width="0" style="74" hidden="1" customWidth="1"/>
    <col min="12553" max="12569" width="8.83203125" style="74" customWidth="1"/>
    <col min="12570" max="12570" width="9.33203125" style="74"/>
    <col min="12571" max="12574" width="9.1640625" style="74" customWidth="1"/>
    <col min="12575" max="12800" width="9.33203125" style="74"/>
    <col min="12801" max="12801" width="1.33203125" style="74" customWidth="1"/>
    <col min="12802" max="12802" width="1.5" style="74" customWidth="1"/>
    <col min="12803" max="12803" width="32.5" style="74" customWidth="1"/>
    <col min="12804" max="12808" width="0" style="74" hidden="1" customWidth="1"/>
    <col min="12809" max="12825" width="8.83203125" style="74" customWidth="1"/>
    <col min="12826" max="12826" width="9.33203125" style="74"/>
    <col min="12827" max="12830" width="9.1640625" style="74" customWidth="1"/>
    <col min="12831" max="13056" width="9.33203125" style="74"/>
    <col min="13057" max="13057" width="1.33203125" style="74" customWidth="1"/>
    <col min="13058" max="13058" width="1.5" style="74" customWidth="1"/>
    <col min="13059" max="13059" width="32.5" style="74" customWidth="1"/>
    <col min="13060" max="13064" width="0" style="74" hidden="1" customWidth="1"/>
    <col min="13065" max="13081" width="8.83203125" style="74" customWidth="1"/>
    <col min="13082" max="13082" width="9.33203125" style="74"/>
    <col min="13083" max="13086" width="9.1640625" style="74" customWidth="1"/>
    <col min="13087" max="13312" width="9.33203125" style="74"/>
    <col min="13313" max="13313" width="1.33203125" style="74" customWidth="1"/>
    <col min="13314" max="13314" width="1.5" style="74" customWidth="1"/>
    <col min="13315" max="13315" width="32.5" style="74" customWidth="1"/>
    <col min="13316" max="13320" width="0" style="74" hidden="1" customWidth="1"/>
    <col min="13321" max="13337" width="8.83203125" style="74" customWidth="1"/>
    <col min="13338" max="13338" width="9.33203125" style="74"/>
    <col min="13339" max="13342" width="9.1640625" style="74" customWidth="1"/>
    <col min="13343" max="13568" width="9.33203125" style="74"/>
    <col min="13569" max="13569" width="1.33203125" style="74" customWidth="1"/>
    <col min="13570" max="13570" width="1.5" style="74" customWidth="1"/>
    <col min="13571" max="13571" width="32.5" style="74" customWidth="1"/>
    <col min="13572" max="13576" width="0" style="74" hidden="1" customWidth="1"/>
    <col min="13577" max="13593" width="8.83203125" style="74" customWidth="1"/>
    <col min="13594" max="13594" width="9.33203125" style="74"/>
    <col min="13595" max="13598" width="9.1640625" style="74" customWidth="1"/>
    <col min="13599" max="13824" width="9.33203125" style="74"/>
    <col min="13825" max="13825" width="1.33203125" style="74" customWidth="1"/>
    <col min="13826" max="13826" width="1.5" style="74" customWidth="1"/>
    <col min="13827" max="13827" width="32.5" style="74" customWidth="1"/>
    <col min="13828" max="13832" width="0" style="74" hidden="1" customWidth="1"/>
    <col min="13833" max="13849" width="8.83203125" style="74" customWidth="1"/>
    <col min="13850" max="13850" width="9.33203125" style="74"/>
    <col min="13851" max="13854" width="9.1640625" style="74" customWidth="1"/>
    <col min="13855" max="14080" width="9.33203125" style="74"/>
    <col min="14081" max="14081" width="1.33203125" style="74" customWidth="1"/>
    <col min="14082" max="14082" width="1.5" style="74" customWidth="1"/>
    <col min="14083" max="14083" width="32.5" style="74" customWidth="1"/>
    <col min="14084" max="14088" width="0" style="74" hidden="1" customWidth="1"/>
    <col min="14089" max="14105" width="8.83203125" style="74" customWidth="1"/>
    <col min="14106" max="14106" width="9.33203125" style="74"/>
    <col min="14107" max="14110" width="9.1640625" style="74" customWidth="1"/>
    <col min="14111" max="14336" width="9.33203125" style="74"/>
    <col min="14337" max="14337" width="1.33203125" style="74" customWidth="1"/>
    <col min="14338" max="14338" width="1.5" style="74" customWidth="1"/>
    <col min="14339" max="14339" width="32.5" style="74" customWidth="1"/>
    <col min="14340" max="14344" width="0" style="74" hidden="1" customWidth="1"/>
    <col min="14345" max="14361" width="8.83203125" style="74" customWidth="1"/>
    <col min="14362" max="14362" width="9.33203125" style="74"/>
    <col min="14363" max="14366" width="9.1640625" style="74" customWidth="1"/>
    <col min="14367" max="14592" width="9.33203125" style="74"/>
    <col min="14593" max="14593" width="1.33203125" style="74" customWidth="1"/>
    <col min="14594" max="14594" width="1.5" style="74" customWidth="1"/>
    <col min="14595" max="14595" width="32.5" style="74" customWidth="1"/>
    <col min="14596" max="14600" width="0" style="74" hidden="1" customWidth="1"/>
    <col min="14601" max="14617" width="8.83203125" style="74" customWidth="1"/>
    <col min="14618" max="14618" width="9.33203125" style="74"/>
    <col min="14619" max="14622" width="9.1640625" style="74" customWidth="1"/>
    <col min="14623" max="14848" width="9.33203125" style="74"/>
    <col min="14849" max="14849" width="1.33203125" style="74" customWidth="1"/>
    <col min="14850" max="14850" width="1.5" style="74" customWidth="1"/>
    <col min="14851" max="14851" width="32.5" style="74" customWidth="1"/>
    <col min="14852" max="14856" width="0" style="74" hidden="1" customWidth="1"/>
    <col min="14857" max="14873" width="8.83203125" style="74" customWidth="1"/>
    <col min="14874" max="14874" width="9.33203125" style="74"/>
    <col min="14875" max="14878" width="9.1640625" style="74" customWidth="1"/>
    <col min="14879" max="15104" width="9.33203125" style="74"/>
    <col min="15105" max="15105" width="1.33203125" style="74" customWidth="1"/>
    <col min="15106" max="15106" width="1.5" style="74" customWidth="1"/>
    <col min="15107" max="15107" width="32.5" style="74" customWidth="1"/>
    <col min="15108" max="15112" width="0" style="74" hidden="1" customWidth="1"/>
    <col min="15113" max="15129" width="8.83203125" style="74" customWidth="1"/>
    <col min="15130" max="15130" width="9.33203125" style="74"/>
    <col min="15131" max="15134" width="9.1640625" style="74" customWidth="1"/>
    <col min="15135" max="15360" width="9.33203125" style="74"/>
    <col min="15361" max="15361" width="1.33203125" style="74" customWidth="1"/>
    <col min="15362" max="15362" width="1.5" style="74" customWidth="1"/>
    <col min="15363" max="15363" width="32.5" style="74" customWidth="1"/>
    <col min="15364" max="15368" width="0" style="74" hidden="1" customWidth="1"/>
    <col min="15369" max="15385" width="8.83203125" style="74" customWidth="1"/>
    <col min="15386" max="15386" width="9.33203125" style="74"/>
    <col min="15387" max="15390" width="9.1640625" style="74" customWidth="1"/>
    <col min="15391" max="15616" width="9.33203125" style="74"/>
    <col min="15617" max="15617" width="1.33203125" style="74" customWidth="1"/>
    <col min="15618" max="15618" width="1.5" style="74" customWidth="1"/>
    <col min="15619" max="15619" width="32.5" style="74" customWidth="1"/>
    <col min="15620" max="15624" width="0" style="74" hidden="1" customWidth="1"/>
    <col min="15625" max="15641" width="8.83203125" style="74" customWidth="1"/>
    <col min="15642" max="15642" width="9.33203125" style="74"/>
    <col min="15643" max="15646" width="9.1640625" style="74" customWidth="1"/>
    <col min="15647" max="15872" width="9.33203125" style="74"/>
    <col min="15873" max="15873" width="1.33203125" style="74" customWidth="1"/>
    <col min="15874" max="15874" width="1.5" style="74" customWidth="1"/>
    <col min="15875" max="15875" width="32.5" style="74" customWidth="1"/>
    <col min="15876" max="15880" width="0" style="74" hidden="1" customWidth="1"/>
    <col min="15881" max="15897" width="8.83203125" style="74" customWidth="1"/>
    <col min="15898" max="15898" width="9.33203125" style="74"/>
    <col min="15899" max="15902" width="9.1640625" style="74" customWidth="1"/>
    <col min="15903" max="16128" width="9.33203125" style="74"/>
    <col min="16129" max="16129" width="1.33203125" style="74" customWidth="1"/>
    <col min="16130" max="16130" width="1.5" style="74" customWidth="1"/>
    <col min="16131" max="16131" width="32.5" style="74" customWidth="1"/>
    <col min="16132" max="16136" width="0" style="74" hidden="1" customWidth="1"/>
    <col min="16137" max="16153" width="8.83203125" style="74" customWidth="1"/>
    <col min="16154" max="16154" width="9.33203125" style="74"/>
    <col min="16155" max="16158" width="9.1640625" style="74" customWidth="1"/>
    <col min="16159" max="16384" width="9.33203125" style="74"/>
  </cols>
  <sheetData>
    <row r="1" spans="1:41" x14ac:dyDescent="0.2">
      <c r="A1" s="73" t="s">
        <v>0</v>
      </c>
    </row>
    <row r="2" spans="1:41" x14ac:dyDescent="0.2">
      <c r="A2" s="73" t="s">
        <v>143</v>
      </c>
    </row>
    <row r="3" spans="1:41" x14ac:dyDescent="0.2">
      <c r="A3" s="74" t="s">
        <v>83</v>
      </c>
    </row>
    <row r="4" spans="1:41" x14ac:dyDescent="0.2">
      <c r="A4" s="74" t="s">
        <v>84</v>
      </c>
    </row>
    <row r="7" spans="1:41" x14ac:dyDescent="0.2">
      <c r="A7" s="73" t="s">
        <v>94</v>
      </c>
    </row>
    <row r="8" spans="1:41" x14ac:dyDescent="0.2">
      <c r="A8" s="73" t="s">
        <v>95</v>
      </c>
    </row>
    <row r="10" spans="1:41" s="75" customFormat="1" x14ac:dyDescent="0.2">
      <c r="B10" s="76"/>
      <c r="C10" s="77"/>
      <c r="D10" s="76" t="s">
        <v>87</v>
      </c>
      <c r="E10" s="78" t="s">
        <v>96</v>
      </c>
      <c r="F10" s="78" t="s">
        <v>97</v>
      </c>
      <c r="G10" s="78" t="s">
        <v>12</v>
      </c>
      <c r="H10" s="78" t="s">
        <v>98</v>
      </c>
      <c r="I10" s="238">
        <v>2023</v>
      </c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0"/>
      <c r="V10" s="230">
        <f>+I10+1</f>
        <v>2024</v>
      </c>
      <c r="W10" s="230"/>
      <c r="X10" s="230"/>
      <c r="Y10" s="230"/>
      <c r="Z10" s="230"/>
      <c r="AA10" s="230">
        <f>+V10+1</f>
        <v>2025</v>
      </c>
      <c r="AB10" s="230"/>
      <c r="AC10" s="230"/>
      <c r="AD10" s="230"/>
      <c r="AE10" s="230"/>
      <c r="AF10" s="230">
        <f>+AA10+1</f>
        <v>2026</v>
      </c>
      <c r="AG10" s="230"/>
      <c r="AH10" s="230"/>
      <c r="AI10" s="230"/>
      <c r="AJ10" s="230"/>
      <c r="AK10" s="230">
        <f>+AF10+1</f>
        <v>2027</v>
      </c>
      <c r="AL10" s="230"/>
      <c r="AM10" s="230"/>
      <c r="AN10" s="230"/>
      <c r="AO10" s="230"/>
    </row>
    <row r="11" spans="1:41" s="75" customFormat="1" x14ac:dyDescent="0.2">
      <c r="B11" s="241" t="s">
        <v>99</v>
      </c>
      <c r="C11" s="229"/>
      <c r="D11" s="79" t="s">
        <v>100</v>
      </c>
      <c r="E11" s="80" t="s">
        <v>101</v>
      </c>
      <c r="F11" s="80" t="s">
        <v>102</v>
      </c>
      <c r="G11" s="80" t="s">
        <v>103</v>
      </c>
      <c r="H11" s="80" t="s">
        <v>104</v>
      </c>
      <c r="I11" s="81" t="s">
        <v>1</v>
      </c>
      <c r="J11" s="81" t="s">
        <v>2</v>
      </c>
      <c r="K11" s="81" t="s">
        <v>3</v>
      </c>
      <c r="L11" s="81" t="s">
        <v>4</v>
      </c>
      <c r="M11" s="81" t="s">
        <v>5</v>
      </c>
      <c r="N11" s="81" t="s">
        <v>6</v>
      </c>
      <c r="O11" s="81" t="s">
        <v>7</v>
      </c>
      <c r="P11" s="81" t="s">
        <v>8</v>
      </c>
      <c r="Q11" s="81" t="s">
        <v>13</v>
      </c>
      <c r="R11" s="81" t="s">
        <v>9</v>
      </c>
      <c r="S11" s="81" t="s">
        <v>10</v>
      </c>
      <c r="T11" s="81" t="s">
        <v>11</v>
      </c>
      <c r="U11" s="81" t="s">
        <v>105</v>
      </c>
      <c r="V11" s="81" t="s">
        <v>106</v>
      </c>
      <c r="W11" s="81" t="s">
        <v>107</v>
      </c>
      <c r="X11" s="81" t="s">
        <v>108</v>
      </c>
      <c r="Y11" s="81" t="s">
        <v>109</v>
      </c>
      <c r="Z11" s="81" t="s">
        <v>105</v>
      </c>
      <c r="AA11" s="81" t="s">
        <v>106</v>
      </c>
      <c r="AB11" s="81" t="s">
        <v>107</v>
      </c>
      <c r="AC11" s="81" t="s">
        <v>108</v>
      </c>
      <c r="AD11" s="81" t="s">
        <v>109</v>
      </c>
      <c r="AE11" s="81" t="s">
        <v>105</v>
      </c>
      <c r="AF11" s="217" t="s">
        <v>106</v>
      </c>
      <c r="AG11" s="217" t="s">
        <v>107</v>
      </c>
      <c r="AH11" s="217" t="s">
        <v>108</v>
      </c>
      <c r="AI11" s="217" t="s">
        <v>109</v>
      </c>
      <c r="AJ11" s="217" t="s">
        <v>105</v>
      </c>
      <c r="AK11" s="217" t="s">
        <v>106</v>
      </c>
      <c r="AL11" s="217" t="s">
        <v>107</v>
      </c>
      <c r="AM11" s="217" t="s">
        <v>108</v>
      </c>
      <c r="AN11" s="217" t="s">
        <v>109</v>
      </c>
      <c r="AO11" s="217" t="s">
        <v>105</v>
      </c>
    </row>
    <row r="12" spans="1:41" x14ac:dyDescent="0.2">
      <c r="B12" s="82"/>
      <c r="C12" s="83"/>
      <c r="D12" s="82"/>
      <c r="E12" s="84"/>
      <c r="F12" s="84"/>
      <c r="G12" s="84"/>
      <c r="H12" s="84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5"/>
      <c r="V12" s="82"/>
      <c r="W12" s="83"/>
      <c r="X12" s="83"/>
      <c r="Y12" s="83"/>
      <c r="Z12" s="85"/>
      <c r="AA12" s="82"/>
      <c r="AB12" s="83"/>
      <c r="AC12" s="83"/>
      <c r="AD12" s="83"/>
      <c r="AE12" s="85"/>
      <c r="AF12" s="82"/>
      <c r="AG12" s="83"/>
      <c r="AH12" s="83"/>
      <c r="AI12" s="83"/>
      <c r="AJ12" s="85"/>
      <c r="AK12" s="82"/>
      <c r="AL12" s="83"/>
      <c r="AM12" s="83"/>
      <c r="AN12" s="83"/>
      <c r="AO12" s="85"/>
    </row>
    <row r="13" spans="1:41" s="73" customFormat="1" x14ac:dyDescent="0.2">
      <c r="B13" s="86" t="s">
        <v>128</v>
      </c>
      <c r="C13" s="87"/>
      <c r="D13" s="86"/>
      <c r="E13" s="88"/>
      <c r="F13" s="88"/>
      <c r="G13" s="88"/>
      <c r="H13" s="88"/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9"/>
      <c r="V13" s="86"/>
      <c r="W13" s="87"/>
      <c r="X13" s="87"/>
      <c r="Y13" s="87"/>
      <c r="Z13" s="89"/>
      <c r="AA13" s="86"/>
      <c r="AB13" s="87"/>
      <c r="AC13" s="87"/>
      <c r="AD13" s="87"/>
      <c r="AE13" s="89"/>
      <c r="AF13" s="86"/>
      <c r="AG13" s="87"/>
      <c r="AH13" s="87"/>
      <c r="AI13" s="87"/>
      <c r="AJ13" s="89"/>
      <c r="AK13" s="86"/>
      <c r="AL13" s="87"/>
      <c r="AM13" s="87"/>
      <c r="AN13" s="87"/>
      <c r="AO13" s="89"/>
    </row>
    <row r="14" spans="1:41" x14ac:dyDescent="0.2">
      <c r="B14" s="82"/>
      <c r="C14" s="83"/>
      <c r="D14" s="82"/>
      <c r="E14" s="84"/>
      <c r="F14" s="84"/>
      <c r="G14" s="84"/>
      <c r="H14" s="84"/>
      <c r="I14" s="82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5"/>
      <c r="V14" s="82"/>
      <c r="W14" s="83"/>
      <c r="X14" s="83"/>
      <c r="Y14" s="83"/>
      <c r="Z14" s="85"/>
      <c r="AA14" s="82"/>
      <c r="AB14" s="83"/>
      <c r="AC14" s="83"/>
      <c r="AD14" s="83"/>
      <c r="AE14" s="85"/>
      <c r="AF14" s="82"/>
      <c r="AG14" s="83"/>
      <c r="AH14" s="83"/>
      <c r="AI14" s="83"/>
      <c r="AJ14" s="85"/>
      <c r="AK14" s="82"/>
      <c r="AL14" s="83"/>
      <c r="AM14" s="83"/>
      <c r="AN14" s="83"/>
      <c r="AO14" s="85"/>
    </row>
    <row r="15" spans="1:41" x14ac:dyDescent="0.2">
      <c r="B15" s="82" t="s">
        <v>137</v>
      </c>
      <c r="C15" s="83"/>
      <c r="D15" s="82"/>
      <c r="E15" s="84"/>
      <c r="F15" s="84"/>
      <c r="G15" s="84"/>
      <c r="H15" s="84"/>
      <c r="I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5"/>
      <c r="V15" s="82"/>
      <c r="W15" s="83"/>
      <c r="X15" s="83"/>
      <c r="Y15" s="83"/>
      <c r="Z15" s="85"/>
      <c r="AA15" s="82"/>
      <c r="AB15" s="83"/>
      <c r="AC15" s="83"/>
      <c r="AD15" s="83"/>
      <c r="AE15" s="85"/>
      <c r="AF15" s="82"/>
      <c r="AG15" s="83"/>
      <c r="AH15" s="83"/>
      <c r="AI15" s="83"/>
      <c r="AJ15" s="85"/>
      <c r="AK15" s="82"/>
      <c r="AL15" s="83"/>
      <c r="AM15" s="83"/>
      <c r="AN15" s="83"/>
      <c r="AO15" s="85"/>
    </row>
    <row r="16" spans="1:41" x14ac:dyDescent="0.2">
      <c r="B16" s="82" t="s">
        <v>138</v>
      </c>
      <c r="C16" s="83"/>
      <c r="D16" s="82"/>
      <c r="E16" s="84"/>
      <c r="F16" s="84"/>
      <c r="G16" s="84"/>
      <c r="H16" s="84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5"/>
      <c r="V16" s="82"/>
      <c r="W16" s="83"/>
      <c r="X16" s="83"/>
      <c r="Y16" s="83"/>
      <c r="Z16" s="85"/>
      <c r="AA16" s="82"/>
      <c r="AB16" s="83"/>
      <c r="AC16" s="83"/>
      <c r="AD16" s="83"/>
      <c r="AE16" s="85"/>
      <c r="AF16" s="82"/>
      <c r="AG16" s="83"/>
      <c r="AH16" s="83"/>
      <c r="AI16" s="83"/>
      <c r="AJ16" s="85"/>
      <c r="AK16" s="82"/>
      <c r="AL16" s="83"/>
      <c r="AM16" s="83"/>
      <c r="AN16" s="83"/>
      <c r="AO16" s="85"/>
    </row>
    <row r="17" spans="2:41" x14ac:dyDescent="0.2">
      <c r="B17" s="82" t="s">
        <v>139</v>
      </c>
      <c r="C17" s="83"/>
      <c r="D17" s="82"/>
      <c r="E17" s="84"/>
      <c r="F17" s="84"/>
      <c r="G17" s="84"/>
      <c r="H17" s="84"/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5"/>
      <c r="V17" s="82"/>
      <c r="W17" s="83"/>
      <c r="X17" s="83"/>
      <c r="Y17" s="83"/>
      <c r="Z17" s="85"/>
      <c r="AA17" s="82"/>
      <c r="AB17" s="83"/>
      <c r="AC17" s="83"/>
      <c r="AD17" s="83"/>
      <c r="AE17" s="85"/>
      <c r="AF17" s="82"/>
      <c r="AG17" s="83"/>
      <c r="AH17" s="83"/>
      <c r="AI17" s="83"/>
      <c r="AJ17" s="85"/>
      <c r="AK17" s="82"/>
      <c r="AL17" s="83"/>
      <c r="AM17" s="83"/>
      <c r="AN17" s="83"/>
      <c r="AO17" s="85"/>
    </row>
    <row r="18" spans="2:41" x14ac:dyDescent="0.2">
      <c r="B18" s="82" t="s">
        <v>140</v>
      </c>
      <c r="C18" s="83"/>
      <c r="D18" s="82"/>
      <c r="E18" s="84"/>
      <c r="F18" s="84"/>
      <c r="G18" s="84"/>
      <c r="H18" s="84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5"/>
      <c r="V18" s="82"/>
      <c r="W18" s="83"/>
      <c r="X18" s="83"/>
      <c r="Y18" s="83"/>
      <c r="Z18" s="85"/>
      <c r="AA18" s="82"/>
      <c r="AB18" s="83"/>
      <c r="AC18" s="83"/>
      <c r="AD18" s="83"/>
      <c r="AE18" s="85"/>
      <c r="AF18" s="82"/>
      <c r="AG18" s="83"/>
      <c r="AH18" s="83"/>
      <c r="AI18" s="83"/>
      <c r="AJ18" s="85"/>
      <c r="AK18" s="82"/>
      <c r="AL18" s="83"/>
      <c r="AM18" s="83"/>
      <c r="AN18" s="83"/>
      <c r="AO18" s="85"/>
    </row>
    <row r="19" spans="2:41" x14ac:dyDescent="0.2">
      <c r="B19" s="82"/>
      <c r="C19" s="83"/>
      <c r="D19" s="82"/>
      <c r="E19" s="84"/>
      <c r="F19" s="84"/>
      <c r="G19" s="84"/>
      <c r="H19" s="84"/>
      <c r="I19" s="82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5"/>
      <c r="V19" s="82"/>
      <c r="W19" s="83"/>
      <c r="X19" s="83"/>
      <c r="Y19" s="83"/>
      <c r="Z19" s="85"/>
      <c r="AA19" s="82"/>
      <c r="AB19" s="83"/>
      <c r="AC19" s="83"/>
      <c r="AD19" s="83"/>
      <c r="AE19" s="85"/>
      <c r="AF19" s="82"/>
      <c r="AG19" s="83"/>
      <c r="AH19" s="83"/>
      <c r="AI19" s="83"/>
      <c r="AJ19" s="85"/>
      <c r="AK19" s="82"/>
      <c r="AL19" s="83"/>
      <c r="AM19" s="83"/>
      <c r="AN19" s="83"/>
      <c r="AO19" s="85"/>
    </row>
    <row r="20" spans="2:41" x14ac:dyDescent="0.2">
      <c r="B20" s="6" t="s">
        <v>127</v>
      </c>
      <c r="C20" s="83"/>
      <c r="D20" s="82"/>
      <c r="E20" s="84"/>
      <c r="F20" s="84"/>
      <c r="G20" s="84"/>
      <c r="H20" s="84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5"/>
      <c r="V20" s="82"/>
      <c r="W20" s="83"/>
      <c r="X20" s="83"/>
      <c r="Y20" s="83"/>
      <c r="Z20" s="85"/>
      <c r="AA20" s="82"/>
      <c r="AB20" s="83"/>
      <c r="AC20" s="83"/>
      <c r="AD20" s="83"/>
      <c r="AE20" s="85"/>
      <c r="AF20" s="82"/>
      <c r="AG20" s="83"/>
      <c r="AH20" s="83"/>
      <c r="AI20" s="83"/>
      <c r="AJ20" s="85"/>
      <c r="AK20" s="82"/>
      <c r="AL20" s="83"/>
      <c r="AM20" s="83"/>
      <c r="AN20" s="83"/>
      <c r="AO20" s="85"/>
    </row>
    <row r="21" spans="2:41" x14ac:dyDescent="0.2">
      <c r="B21" s="82"/>
      <c r="C21" s="83"/>
      <c r="D21" s="82"/>
      <c r="E21" s="84"/>
      <c r="F21" s="84"/>
      <c r="G21" s="84"/>
      <c r="H21" s="84"/>
      <c r="I21" s="8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5"/>
      <c r="V21" s="82"/>
      <c r="W21" s="83"/>
      <c r="X21" s="83"/>
      <c r="Y21" s="83"/>
      <c r="Z21" s="85"/>
      <c r="AA21" s="82"/>
      <c r="AB21" s="83"/>
      <c r="AC21" s="83"/>
      <c r="AD21" s="83"/>
      <c r="AE21" s="85"/>
      <c r="AF21" s="82"/>
      <c r="AG21" s="83"/>
      <c r="AH21" s="83"/>
      <c r="AI21" s="83"/>
      <c r="AJ21" s="85"/>
      <c r="AK21" s="82"/>
      <c r="AL21" s="83"/>
      <c r="AM21" s="83"/>
      <c r="AN21" s="83"/>
      <c r="AO21" s="85"/>
    </row>
    <row r="22" spans="2:41" x14ac:dyDescent="0.2">
      <c r="B22" s="82"/>
      <c r="C22" s="83"/>
      <c r="D22" s="82"/>
      <c r="E22" s="84"/>
      <c r="F22" s="84"/>
      <c r="G22" s="84"/>
      <c r="H22" s="84"/>
      <c r="I22" s="82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5"/>
      <c r="V22" s="82"/>
      <c r="W22" s="83"/>
      <c r="X22" s="83"/>
      <c r="Y22" s="83"/>
      <c r="Z22" s="85"/>
      <c r="AA22" s="82"/>
      <c r="AB22" s="83"/>
      <c r="AC22" s="83"/>
      <c r="AD22" s="83"/>
      <c r="AE22" s="85"/>
      <c r="AF22" s="82"/>
      <c r="AG22" s="83"/>
      <c r="AH22" s="83"/>
      <c r="AI22" s="83"/>
      <c r="AJ22" s="85"/>
      <c r="AK22" s="82"/>
      <c r="AL22" s="83"/>
      <c r="AM22" s="83"/>
      <c r="AN22" s="83"/>
      <c r="AO22" s="85"/>
    </row>
    <row r="23" spans="2:41" x14ac:dyDescent="0.2">
      <c r="B23" s="82"/>
      <c r="C23" s="83"/>
      <c r="D23" s="82"/>
      <c r="E23" s="84"/>
      <c r="F23" s="84"/>
      <c r="G23" s="84"/>
      <c r="H23" s="84"/>
      <c r="I23" s="82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5"/>
      <c r="V23" s="82"/>
      <c r="W23" s="83"/>
      <c r="X23" s="83"/>
      <c r="Y23" s="83"/>
      <c r="Z23" s="85"/>
      <c r="AA23" s="82"/>
      <c r="AB23" s="83"/>
      <c r="AC23" s="83"/>
      <c r="AD23" s="83"/>
      <c r="AE23" s="85"/>
      <c r="AF23" s="82"/>
      <c r="AG23" s="83"/>
      <c r="AH23" s="83"/>
      <c r="AI23" s="83"/>
      <c r="AJ23" s="85"/>
      <c r="AK23" s="82"/>
      <c r="AL23" s="83"/>
      <c r="AM23" s="83"/>
      <c r="AN23" s="83"/>
      <c r="AO23" s="85"/>
    </row>
    <row r="24" spans="2:41" x14ac:dyDescent="0.2">
      <c r="B24" s="82"/>
      <c r="C24" s="83"/>
      <c r="D24" s="82"/>
      <c r="E24" s="84"/>
      <c r="F24" s="84"/>
      <c r="G24" s="84"/>
      <c r="H24" s="84"/>
      <c r="I24" s="82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5"/>
      <c r="V24" s="82"/>
      <c r="W24" s="83"/>
      <c r="X24" s="83"/>
      <c r="Y24" s="83"/>
      <c r="Z24" s="85"/>
      <c r="AA24" s="82"/>
      <c r="AB24" s="83"/>
      <c r="AC24" s="83"/>
      <c r="AD24" s="83"/>
      <c r="AE24" s="85"/>
      <c r="AF24" s="82"/>
      <c r="AG24" s="83"/>
      <c r="AH24" s="83"/>
      <c r="AI24" s="83"/>
      <c r="AJ24" s="85"/>
      <c r="AK24" s="82"/>
      <c r="AL24" s="83"/>
      <c r="AM24" s="83"/>
      <c r="AN24" s="83"/>
      <c r="AO24" s="85"/>
    </row>
    <row r="25" spans="2:41" x14ac:dyDescent="0.2">
      <c r="B25" s="82"/>
      <c r="C25" s="83"/>
      <c r="D25" s="82"/>
      <c r="E25" s="84"/>
      <c r="F25" s="84"/>
      <c r="G25" s="84"/>
      <c r="H25" s="84"/>
      <c r="I25" s="8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5"/>
      <c r="V25" s="82"/>
      <c r="W25" s="83"/>
      <c r="X25" s="83"/>
      <c r="Y25" s="83"/>
      <c r="Z25" s="85"/>
      <c r="AA25" s="82"/>
      <c r="AB25" s="83"/>
      <c r="AC25" s="83"/>
      <c r="AD25" s="83"/>
      <c r="AE25" s="85"/>
      <c r="AF25" s="82"/>
      <c r="AG25" s="83"/>
      <c r="AH25" s="83"/>
      <c r="AI25" s="83"/>
      <c r="AJ25" s="85"/>
      <c r="AK25" s="82"/>
      <c r="AL25" s="83"/>
      <c r="AM25" s="83"/>
      <c r="AN25" s="83"/>
      <c r="AO25" s="85"/>
    </row>
    <row r="26" spans="2:41" x14ac:dyDescent="0.2">
      <c r="B26" s="82"/>
      <c r="C26" s="83"/>
      <c r="D26" s="82"/>
      <c r="E26" s="84"/>
      <c r="F26" s="84"/>
      <c r="G26" s="84"/>
      <c r="H26" s="84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5"/>
      <c r="V26" s="82"/>
      <c r="W26" s="83"/>
      <c r="X26" s="83"/>
      <c r="Y26" s="83"/>
      <c r="Z26" s="85"/>
      <c r="AA26" s="82"/>
      <c r="AB26" s="83"/>
      <c r="AC26" s="83"/>
      <c r="AD26" s="83"/>
      <c r="AE26" s="85"/>
      <c r="AF26" s="82"/>
      <c r="AG26" s="83"/>
      <c r="AH26" s="83"/>
      <c r="AI26" s="83"/>
      <c r="AJ26" s="85"/>
      <c r="AK26" s="82"/>
      <c r="AL26" s="83"/>
      <c r="AM26" s="83"/>
      <c r="AN26" s="83"/>
      <c r="AO26" s="85"/>
    </row>
    <row r="27" spans="2:41" x14ac:dyDescent="0.2">
      <c r="B27" s="82"/>
      <c r="C27" s="83"/>
      <c r="D27" s="82"/>
      <c r="E27" s="84"/>
      <c r="F27" s="84"/>
      <c r="G27" s="84"/>
      <c r="H27" s="84"/>
      <c r="I27" s="82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5"/>
      <c r="V27" s="82"/>
      <c r="W27" s="83"/>
      <c r="X27" s="83"/>
      <c r="Y27" s="83"/>
      <c r="Z27" s="85"/>
      <c r="AA27" s="82"/>
      <c r="AB27" s="83"/>
      <c r="AC27" s="83"/>
      <c r="AD27" s="83"/>
      <c r="AE27" s="85"/>
      <c r="AF27" s="82"/>
      <c r="AG27" s="83"/>
      <c r="AH27" s="83"/>
      <c r="AI27" s="83"/>
      <c r="AJ27" s="85"/>
      <c r="AK27" s="82"/>
      <c r="AL27" s="83"/>
      <c r="AM27" s="83"/>
      <c r="AN27" s="83"/>
      <c r="AO27" s="85"/>
    </row>
    <row r="28" spans="2:41" x14ac:dyDescent="0.2">
      <c r="B28" s="82"/>
      <c r="C28" s="83"/>
      <c r="D28" s="82"/>
      <c r="E28" s="84"/>
      <c r="F28" s="84"/>
      <c r="G28" s="84"/>
      <c r="H28" s="84"/>
      <c r="I28" s="82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5"/>
      <c r="V28" s="82"/>
      <c r="W28" s="83"/>
      <c r="X28" s="83"/>
      <c r="Y28" s="83"/>
      <c r="Z28" s="85"/>
      <c r="AA28" s="82"/>
      <c r="AB28" s="83"/>
      <c r="AC28" s="83"/>
      <c r="AD28" s="83"/>
      <c r="AE28" s="85"/>
      <c r="AF28" s="82"/>
      <c r="AG28" s="83"/>
      <c r="AH28" s="83"/>
      <c r="AI28" s="83"/>
      <c r="AJ28" s="85"/>
      <c r="AK28" s="82"/>
      <c r="AL28" s="83"/>
      <c r="AM28" s="83"/>
      <c r="AN28" s="83"/>
      <c r="AO28" s="85"/>
    </row>
    <row r="29" spans="2:41" x14ac:dyDescent="0.2">
      <c r="B29" s="82"/>
      <c r="C29" s="83"/>
      <c r="D29" s="82"/>
      <c r="E29" s="84"/>
      <c r="F29" s="84"/>
      <c r="G29" s="84"/>
      <c r="H29" s="84"/>
      <c r="I29" s="82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5"/>
      <c r="V29" s="82"/>
      <c r="W29" s="83"/>
      <c r="X29" s="83"/>
      <c r="Y29" s="83"/>
      <c r="Z29" s="85"/>
      <c r="AA29" s="82"/>
      <c r="AB29" s="83"/>
      <c r="AC29" s="83"/>
      <c r="AD29" s="83"/>
      <c r="AE29" s="85"/>
      <c r="AF29" s="82"/>
      <c r="AG29" s="83"/>
      <c r="AH29" s="83"/>
      <c r="AI29" s="83"/>
      <c r="AJ29" s="85"/>
      <c r="AK29" s="82"/>
      <c r="AL29" s="83"/>
      <c r="AM29" s="83"/>
      <c r="AN29" s="83"/>
      <c r="AO29" s="85"/>
    </row>
    <row r="30" spans="2:41" x14ac:dyDescent="0.2">
      <c r="B30" s="82"/>
      <c r="C30" s="83"/>
      <c r="D30" s="82"/>
      <c r="E30" s="84"/>
      <c r="F30" s="84"/>
      <c r="G30" s="84"/>
      <c r="H30" s="84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5"/>
      <c r="V30" s="82"/>
      <c r="W30" s="83"/>
      <c r="X30" s="83"/>
      <c r="Y30" s="83"/>
      <c r="Z30" s="85"/>
      <c r="AA30" s="82"/>
      <c r="AB30" s="83"/>
      <c r="AC30" s="83"/>
      <c r="AD30" s="83"/>
      <c r="AE30" s="85"/>
      <c r="AF30" s="82"/>
      <c r="AG30" s="83"/>
      <c r="AH30" s="83"/>
      <c r="AI30" s="83"/>
      <c r="AJ30" s="85"/>
      <c r="AK30" s="82"/>
      <c r="AL30" s="83"/>
      <c r="AM30" s="83"/>
      <c r="AN30" s="83"/>
      <c r="AO30" s="85"/>
    </row>
    <row r="31" spans="2:41" x14ac:dyDescent="0.2">
      <c r="B31" s="82"/>
      <c r="C31" s="83"/>
      <c r="D31" s="82"/>
      <c r="E31" s="84"/>
      <c r="F31" s="84"/>
      <c r="G31" s="84"/>
      <c r="H31" s="84"/>
      <c r="I31" s="82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5"/>
      <c r="V31" s="82"/>
      <c r="W31" s="83"/>
      <c r="X31" s="83"/>
      <c r="Y31" s="83"/>
      <c r="Z31" s="85"/>
      <c r="AA31" s="82"/>
      <c r="AB31" s="83"/>
      <c r="AC31" s="83"/>
      <c r="AD31" s="83"/>
      <c r="AE31" s="85"/>
      <c r="AF31" s="82"/>
      <c r="AG31" s="83"/>
      <c r="AH31" s="83"/>
      <c r="AI31" s="83"/>
      <c r="AJ31" s="85"/>
      <c r="AK31" s="82"/>
      <c r="AL31" s="83"/>
      <c r="AM31" s="83"/>
      <c r="AN31" s="83"/>
      <c r="AO31" s="85"/>
    </row>
    <row r="32" spans="2:41" x14ac:dyDescent="0.2">
      <c r="B32" s="82"/>
      <c r="C32" s="83"/>
      <c r="D32" s="82"/>
      <c r="E32" s="84"/>
      <c r="F32" s="84"/>
      <c r="G32" s="84"/>
      <c r="H32" s="84"/>
      <c r="I32" s="8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5"/>
      <c r="V32" s="82"/>
      <c r="W32" s="83"/>
      <c r="X32" s="83"/>
      <c r="Y32" s="83"/>
      <c r="Z32" s="85"/>
      <c r="AA32" s="82"/>
      <c r="AB32" s="83"/>
      <c r="AC32" s="83"/>
      <c r="AD32" s="83"/>
      <c r="AE32" s="85"/>
      <c r="AF32" s="82"/>
      <c r="AG32" s="83"/>
      <c r="AH32" s="83"/>
      <c r="AI32" s="83"/>
      <c r="AJ32" s="85"/>
      <c r="AK32" s="82"/>
      <c r="AL32" s="83"/>
      <c r="AM32" s="83"/>
      <c r="AN32" s="83"/>
      <c r="AO32" s="85"/>
    </row>
    <row r="33" spans="2:41" x14ac:dyDescent="0.2">
      <c r="B33" s="82"/>
      <c r="C33" s="83"/>
      <c r="D33" s="82"/>
      <c r="E33" s="84"/>
      <c r="F33" s="84"/>
      <c r="G33" s="84"/>
      <c r="H33" s="84"/>
      <c r="I33" s="8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5"/>
      <c r="V33" s="82"/>
      <c r="W33" s="83"/>
      <c r="X33" s="83"/>
      <c r="Y33" s="83"/>
      <c r="Z33" s="85"/>
      <c r="AA33" s="82"/>
      <c r="AB33" s="83"/>
      <c r="AC33" s="83"/>
      <c r="AD33" s="83"/>
      <c r="AE33" s="85"/>
      <c r="AF33" s="82"/>
      <c r="AG33" s="83"/>
      <c r="AH33" s="83"/>
      <c r="AI33" s="83"/>
      <c r="AJ33" s="85"/>
      <c r="AK33" s="82"/>
      <c r="AL33" s="83"/>
      <c r="AM33" s="83"/>
      <c r="AN33" s="83"/>
      <c r="AO33" s="85"/>
    </row>
    <row r="34" spans="2:41" x14ac:dyDescent="0.2">
      <c r="B34" s="82"/>
      <c r="C34" s="83"/>
      <c r="D34" s="82"/>
      <c r="E34" s="84"/>
      <c r="F34" s="84"/>
      <c r="G34" s="84"/>
      <c r="H34" s="84"/>
      <c r="I34" s="82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5"/>
      <c r="V34" s="82"/>
      <c r="W34" s="83"/>
      <c r="X34" s="83"/>
      <c r="Y34" s="83"/>
      <c r="Z34" s="85"/>
      <c r="AA34" s="82"/>
      <c r="AB34" s="83"/>
      <c r="AC34" s="83"/>
      <c r="AD34" s="83"/>
      <c r="AE34" s="85"/>
      <c r="AF34" s="82"/>
      <c r="AG34" s="83"/>
      <c r="AH34" s="83"/>
      <c r="AI34" s="83"/>
      <c r="AJ34" s="85"/>
      <c r="AK34" s="82"/>
      <c r="AL34" s="83"/>
      <c r="AM34" s="83"/>
      <c r="AN34" s="83"/>
      <c r="AO34" s="85"/>
    </row>
    <row r="35" spans="2:41" x14ac:dyDescent="0.2">
      <c r="B35" s="82"/>
      <c r="C35" s="90" t="s">
        <v>110</v>
      </c>
      <c r="D35" s="82"/>
      <c r="E35" s="84"/>
      <c r="F35" s="84"/>
      <c r="G35" s="84"/>
      <c r="H35" s="84"/>
      <c r="I35" s="82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5"/>
      <c r="V35" s="82"/>
      <c r="W35" s="83"/>
      <c r="X35" s="83"/>
      <c r="Y35" s="83"/>
      <c r="Z35" s="85"/>
      <c r="AA35" s="82"/>
      <c r="AB35" s="83"/>
      <c r="AC35" s="83"/>
      <c r="AD35" s="83"/>
      <c r="AE35" s="85"/>
      <c r="AF35" s="82"/>
      <c r="AG35" s="83"/>
      <c r="AH35" s="83"/>
      <c r="AI35" s="83"/>
      <c r="AJ35" s="85"/>
      <c r="AK35" s="82"/>
      <c r="AL35" s="83"/>
      <c r="AM35" s="83"/>
      <c r="AN35" s="83"/>
      <c r="AO35" s="85"/>
    </row>
    <row r="36" spans="2:41" x14ac:dyDescent="0.2">
      <c r="B36" s="82"/>
      <c r="C36" s="83"/>
      <c r="D36" s="82"/>
      <c r="E36" s="84"/>
      <c r="F36" s="84"/>
      <c r="G36" s="84"/>
      <c r="H36" s="84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5"/>
      <c r="V36" s="82"/>
      <c r="W36" s="83"/>
      <c r="X36" s="83"/>
      <c r="Y36" s="83"/>
      <c r="Z36" s="85"/>
      <c r="AA36" s="82"/>
      <c r="AB36" s="83"/>
      <c r="AC36" s="83"/>
      <c r="AD36" s="83"/>
      <c r="AE36" s="85"/>
      <c r="AF36" s="82"/>
      <c r="AG36" s="83"/>
      <c r="AH36" s="83"/>
      <c r="AI36" s="83"/>
      <c r="AJ36" s="85"/>
      <c r="AK36" s="82"/>
      <c r="AL36" s="83"/>
      <c r="AM36" s="83"/>
      <c r="AN36" s="83"/>
      <c r="AO36" s="85"/>
    </row>
    <row r="37" spans="2:41" x14ac:dyDescent="0.2">
      <c r="B37" s="238" t="s">
        <v>111</v>
      </c>
      <c r="C37" s="239"/>
      <c r="D37" s="239"/>
      <c r="E37" s="239"/>
      <c r="F37" s="239"/>
      <c r="G37" s="239"/>
      <c r="H37" s="240"/>
      <c r="I37" s="91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1"/>
      <c r="W37" s="94"/>
      <c r="X37" s="94"/>
      <c r="Y37" s="94"/>
      <c r="Z37" s="95"/>
      <c r="AA37" s="91"/>
      <c r="AB37" s="94"/>
      <c r="AC37" s="94"/>
      <c r="AD37" s="94"/>
      <c r="AE37" s="95"/>
      <c r="AF37" s="91"/>
      <c r="AG37" s="94"/>
      <c r="AH37" s="94"/>
      <c r="AI37" s="94"/>
      <c r="AJ37" s="95"/>
      <c r="AK37" s="91"/>
      <c r="AL37" s="94"/>
      <c r="AM37" s="94"/>
      <c r="AN37" s="94"/>
      <c r="AO37" s="95"/>
    </row>
    <row r="38" spans="2:41" hidden="1" x14ac:dyDescent="0.2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8"/>
      <c r="AF38" s="97"/>
      <c r="AG38" s="97"/>
      <c r="AH38" s="97"/>
      <c r="AI38" s="97"/>
      <c r="AJ38" s="98"/>
      <c r="AK38" s="97"/>
      <c r="AL38" s="97"/>
      <c r="AM38" s="97"/>
      <c r="AN38" s="97"/>
      <c r="AO38" s="98"/>
    </row>
    <row r="39" spans="2:41" hidden="1" x14ac:dyDescent="0.2">
      <c r="B39" s="82"/>
      <c r="C39" s="83" t="s">
        <v>112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 t="s">
        <v>113</v>
      </c>
      <c r="AB39" s="83"/>
      <c r="AC39" s="83"/>
      <c r="AD39" s="83"/>
      <c r="AE39" s="85"/>
      <c r="AF39" s="83" t="s">
        <v>113</v>
      </c>
      <c r="AG39" s="83"/>
      <c r="AH39" s="83"/>
      <c r="AI39" s="83"/>
      <c r="AJ39" s="85"/>
      <c r="AK39" s="83" t="s">
        <v>113</v>
      </c>
      <c r="AL39" s="83"/>
      <c r="AM39" s="83"/>
      <c r="AN39" s="83"/>
      <c r="AO39" s="85"/>
    </row>
    <row r="40" spans="2:41" hidden="1" x14ac:dyDescent="0.2"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5"/>
      <c r="AF40" s="83"/>
      <c r="AG40" s="83"/>
      <c r="AH40" s="83"/>
      <c r="AI40" s="83"/>
      <c r="AJ40" s="85"/>
      <c r="AK40" s="83"/>
      <c r="AL40" s="83"/>
      <c r="AM40" s="83"/>
      <c r="AN40" s="83"/>
      <c r="AO40" s="85"/>
    </row>
    <row r="41" spans="2:41" ht="12.75" hidden="1" customHeight="1" x14ac:dyDescent="0.2">
      <c r="B41" s="82"/>
      <c r="C41" s="231"/>
      <c r="D41" s="231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231"/>
      <c r="AC41" s="231"/>
      <c r="AD41" s="231"/>
      <c r="AE41" s="232"/>
      <c r="AF41" s="83"/>
      <c r="AG41" s="231"/>
      <c r="AH41" s="231"/>
      <c r="AI41" s="231"/>
      <c r="AJ41" s="232"/>
      <c r="AK41" s="83"/>
      <c r="AL41" s="231"/>
      <c r="AM41" s="231"/>
      <c r="AN41" s="231"/>
      <c r="AO41" s="232"/>
    </row>
    <row r="42" spans="2:41" ht="12.75" hidden="1" customHeight="1" x14ac:dyDescent="0.2">
      <c r="B42" s="82"/>
      <c r="C42" s="233" t="s">
        <v>114</v>
      </c>
      <c r="D42" s="23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233" t="s">
        <v>114</v>
      </c>
      <c r="AC42" s="233"/>
      <c r="AD42" s="233"/>
      <c r="AE42" s="234"/>
      <c r="AF42" s="83"/>
      <c r="AG42" s="233" t="s">
        <v>114</v>
      </c>
      <c r="AH42" s="233"/>
      <c r="AI42" s="233"/>
      <c r="AJ42" s="234"/>
      <c r="AK42" s="83"/>
      <c r="AL42" s="233" t="s">
        <v>114</v>
      </c>
      <c r="AM42" s="233"/>
      <c r="AN42" s="233"/>
      <c r="AO42" s="234"/>
    </row>
    <row r="43" spans="2:41" ht="12.75" hidden="1" customHeight="1" x14ac:dyDescent="0.2">
      <c r="B43" s="82"/>
      <c r="C43" s="233" t="s">
        <v>115</v>
      </c>
      <c r="D43" s="23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233" t="s">
        <v>115</v>
      </c>
      <c r="AC43" s="233"/>
      <c r="AD43" s="233"/>
      <c r="AE43" s="234"/>
      <c r="AF43" s="83"/>
      <c r="AG43" s="233" t="s">
        <v>115</v>
      </c>
      <c r="AH43" s="233"/>
      <c r="AI43" s="233"/>
      <c r="AJ43" s="234"/>
      <c r="AK43" s="83"/>
      <c r="AL43" s="233" t="s">
        <v>115</v>
      </c>
      <c r="AM43" s="233"/>
      <c r="AN43" s="233"/>
      <c r="AO43" s="234"/>
    </row>
    <row r="44" spans="2:41" hidden="1" x14ac:dyDescent="0.2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5"/>
      <c r="AF44" s="83"/>
      <c r="AG44" s="83"/>
      <c r="AH44" s="83"/>
      <c r="AI44" s="83"/>
      <c r="AJ44" s="85"/>
      <c r="AK44" s="83"/>
      <c r="AL44" s="83"/>
      <c r="AM44" s="83"/>
      <c r="AN44" s="83"/>
      <c r="AO44" s="85"/>
    </row>
    <row r="45" spans="2:41" x14ac:dyDescent="0.2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8"/>
    </row>
    <row r="46" spans="2:41" x14ac:dyDescent="0.2">
      <c r="B46" s="82"/>
      <c r="C46" s="83"/>
      <c r="D46" s="83"/>
      <c r="E46" s="83"/>
      <c r="F46" s="83"/>
      <c r="G46" s="83"/>
      <c r="H46" s="83"/>
      <c r="I46" s="83" t="s">
        <v>112</v>
      </c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 t="s">
        <v>113</v>
      </c>
      <c r="AL46" s="83"/>
      <c r="AM46" s="83"/>
      <c r="AN46" s="83"/>
      <c r="AO46" s="85"/>
    </row>
    <row r="47" spans="2:41" x14ac:dyDescent="0.2"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5"/>
    </row>
    <row r="48" spans="2:41" x14ac:dyDescent="0.2">
      <c r="B48" s="82"/>
      <c r="C48" s="83"/>
      <c r="D48" s="83" t="s">
        <v>112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5"/>
    </row>
    <row r="49" spans="2:41" x14ac:dyDescent="0.2">
      <c r="B49" s="82"/>
      <c r="C49" s="83"/>
      <c r="D49" s="83"/>
      <c r="E49" s="83"/>
      <c r="F49" s="83"/>
      <c r="G49" s="83"/>
      <c r="H49" s="83"/>
      <c r="I49" s="102"/>
      <c r="J49" s="102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5"/>
    </row>
    <row r="50" spans="2:41" x14ac:dyDescent="0.2">
      <c r="B50" s="82"/>
      <c r="C50" s="83"/>
      <c r="D50" s="235"/>
      <c r="E50" s="235"/>
      <c r="F50" s="83"/>
      <c r="G50" s="83"/>
      <c r="H50" s="83"/>
      <c r="I50" s="103" t="s">
        <v>114</v>
      </c>
      <c r="J50" s="10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235"/>
      <c r="AM50" s="235"/>
      <c r="AN50" s="235"/>
      <c r="AO50" s="236"/>
    </row>
    <row r="51" spans="2:41" ht="14.25" x14ac:dyDescent="0.2">
      <c r="B51" s="82"/>
      <c r="C51" s="83"/>
      <c r="D51" s="233" t="s">
        <v>114</v>
      </c>
      <c r="E51" s="233"/>
      <c r="F51" s="83"/>
      <c r="G51" s="83"/>
      <c r="H51" s="83"/>
      <c r="I51" s="227" t="s">
        <v>634</v>
      </c>
      <c r="J51" s="227"/>
      <c r="K51" s="227"/>
      <c r="L51" s="227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233" t="s">
        <v>114</v>
      </c>
      <c r="AM51" s="233"/>
      <c r="AN51" s="233"/>
      <c r="AO51" s="234"/>
    </row>
    <row r="52" spans="2:41" x14ac:dyDescent="0.2">
      <c r="B52" s="99"/>
      <c r="C52" s="100"/>
      <c r="D52" s="229" t="s">
        <v>116</v>
      </c>
      <c r="E52" s="229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229"/>
      <c r="AC52" s="229"/>
      <c r="AD52" s="229"/>
      <c r="AE52" s="229"/>
      <c r="AF52" s="100"/>
      <c r="AG52" s="229"/>
      <c r="AH52" s="229"/>
      <c r="AI52" s="229"/>
      <c r="AJ52" s="229"/>
      <c r="AK52" s="100"/>
      <c r="AL52" s="229" t="s">
        <v>117</v>
      </c>
      <c r="AM52" s="229"/>
      <c r="AN52" s="229"/>
      <c r="AO52" s="237"/>
    </row>
  </sheetData>
  <mergeCells count="28">
    <mergeCell ref="D51:E51"/>
    <mergeCell ref="D52:E52"/>
    <mergeCell ref="AB52:AE52"/>
    <mergeCell ref="C42:D42"/>
    <mergeCell ref="AB42:AE42"/>
    <mergeCell ref="C43:D43"/>
    <mergeCell ref="AB43:AE43"/>
    <mergeCell ref="D50:E50"/>
    <mergeCell ref="I51:L51"/>
    <mergeCell ref="C41:D41"/>
    <mergeCell ref="AB41:AE41"/>
    <mergeCell ref="I10:U10"/>
    <mergeCell ref="V10:Z10"/>
    <mergeCell ref="AA10:AE10"/>
    <mergeCell ref="B11:C11"/>
    <mergeCell ref="B37:H37"/>
    <mergeCell ref="AG52:AJ52"/>
    <mergeCell ref="AK10:AO10"/>
    <mergeCell ref="AL41:AO41"/>
    <mergeCell ref="AL42:AO42"/>
    <mergeCell ref="AL43:AO43"/>
    <mergeCell ref="AL50:AO50"/>
    <mergeCell ref="AL51:AO51"/>
    <mergeCell ref="AL52:AO52"/>
    <mergeCell ref="AF10:AJ10"/>
    <mergeCell ref="AG41:AJ41"/>
    <mergeCell ref="AG42:AJ42"/>
    <mergeCell ref="AG43:AJ43"/>
  </mergeCells>
  <pageMargins left="0.25" right="0.25" top="1" bottom="0.5" header="0.5" footer="0.5"/>
  <pageSetup paperSize="14" scale="60" fitToHeight="0" orientation="landscape" r:id="rId1"/>
  <headerFooter alignWithMargins="0">
    <oddHeader xml:space="preserve">&amp;RAnnex A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zoomScale="70" zoomScaleNormal="70" workbookViewId="0">
      <selection activeCell="C40" sqref="C40:F40"/>
    </sheetView>
  </sheetViews>
  <sheetFormatPr defaultRowHeight="12.75" x14ac:dyDescent="0.2"/>
  <cols>
    <col min="1" max="1" width="1.33203125" style="74" customWidth="1"/>
    <col min="2" max="2" width="1.5" style="74" customWidth="1"/>
    <col min="3" max="3" width="32.5" style="74" customWidth="1"/>
    <col min="4" max="20" width="8.83203125" style="74" customWidth="1"/>
    <col min="21" max="21" width="9.33203125" style="74"/>
    <col min="22" max="25" width="9.1640625" style="74" customWidth="1"/>
    <col min="26" max="26" width="9.33203125" style="74"/>
    <col min="27" max="30" width="9.1640625" style="74" customWidth="1"/>
    <col min="31" max="31" width="9.33203125" style="74"/>
    <col min="32" max="35" width="9.1640625" style="74" customWidth="1"/>
    <col min="36" max="256" width="9.33203125" style="74"/>
    <col min="257" max="257" width="1.33203125" style="74" customWidth="1"/>
    <col min="258" max="258" width="1.5" style="74" customWidth="1"/>
    <col min="259" max="259" width="32.5" style="74" customWidth="1"/>
    <col min="260" max="276" width="8.83203125" style="74" customWidth="1"/>
    <col min="277" max="277" width="9.33203125" style="74"/>
    <col min="278" max="281" width="9.1640625" style="74" customWidth="1"/>
    <col min="282" max="512" width="9.33203125" style="74"/>
    <col min="513" max="513" width="1.33203125" style="74" customWidth="1"/>
    <col min="514" max="514" width="1.5" style="74" customWidth="1"/>
    <col min="515" max="515" width="32.5" style="74" customWidth="1"/>
    <col min="516" max="532" width="8.83203125" style="74" customWidth="1"/>
    <col min="533" max="533" width="9.33203125" style="74"/>
    <col min="534" max="537" width="9.1640625" style="74" customWidth="1"/>
    <col min="538" max="768" width="9.33203125" style="74"/>
    <col min="769" max="769" width="1.33203125" style="74" customWidth="1"/>
    <col min="770" max="770" width="1.5" style="74" customWidth="1"/>
    <col min="771" max="771" width="32.5" style="74" customWidth="1"/>
    <col min="772" max="788" width="8.83203125" style="74" customWidth="1"/>
    <col min="789" max="789" width="9.33203125" style="74"/>
    <col min="790" max="793" width="9.1640625" style="74" customWidth="1"/>
    <col min="794" max="1024" width="9.33203125" style="74"/>
    <col min="1025" max="1025" width="1.33203125" style="74" customWidth="1"/>
    <col min="1026" max="1026" width="1.5" style="74" customWidth="1"/>
    <col min="1027" max="1027" width="32.5" style="74" customWidth="1"/>
    <col min="1028" max="1044" width="8.83203125" style="74" customWidth="1"/>
    <col min="1045" max="1045" width="9.33203125" style="74"/>
    <col min="1046" max="1049" width="9.1640625" style="74" customWidth="1"/>
    <col min="1050" max="1280" width="9.33203125" style="74"/>
    <col min="1281" max="1281" width="1.33203125" style="74" customWidth="1"/>
    <col min="1282" max="1282" width="1.5" style="74" customWidth="1"/>
    <col min="1283" max="1283" width="32.5" style="74" customWidth="1"/>
    <col min="1284" max="1300" width="8.83203125" style="74" customWidth="1"/>
    <col min="1301" max="1301" width="9.33203125" style="74"/>
    <col min="1302" max="1305" width="9.1640625" style="74" customWidth="1"/>
    <col min="1306" max="1536" width="9.33203125" style="74"/>
    <col min="1537" max="1537" width="1.33203125" style="74" customWidth="1"/>
    <col min="1538" max="1538" width="1.5" style="74" customWidth="1"/>
    <col min="1539" max="1539" width="32.5" style="74" customWidth="1"/>
    <col min="1540" max="1556" width="8.83203125" style="74" customWidth="1"/>
    <col min="1557" max="1557" width="9.33203125" style="74"/>
    <col min="1558" max="1561" width="9.1640625" style="74" customWidth="1"/>
    <col min="1562" max="1792" width="9.33203125" style="74"/>
    <col min="1793" max="1793" width="1.33203125" style="74" customWidth="1"/>
    <col min="1794" max="1794" width="1.5" style="74" customWidth="1"/>
    <col min="1795" max="1795" width="32.5" style="74" customWidth="1"/>
    <col min="1796" max="1812" width="8.83203125" style="74" customWidth="1"/>
    <col min="1813" max="1813" width="9.33203125" style="74"/>
    <col min="1814" max="1817" width="9.1640625" style="74" customWidth="1"/>
    <col min="1818" max="2048" width="9.33203125" style="74"/>
    <col min="2049" max="2049" width="1.33203125" style="74" customWidth="1"/>
    <col min="2050" max="2050" width="1.5" style="74" customWidth="1"/>
    <col min="2051" max="2051" width="32.5" style="74" customWidth="1"/>
    <col min="2052" max="2068" width="8.83203125" style="74" customWidth="1"/>
    <col min="2069" max="2069" width="9.33203125" style="74"/>
    <col min="2070" max="2073" width="9.1640625" style="74" customWidth="1"/>
    <col min="2074" max="2304" width="9.33203125" style="74"/>
    <col min="2305" max="2305" width="1.33203125" style="74" customWidth="1"/>
    <col min="2306" max="2306" width="1.5" style="74" customWidth="1"/>
    <col min="2307" max="2307" width="32.5" style="74" customWidth="1"/>
    <col min="2308" max="2324" width="8.83203125" style="74" customWidth="1"/>
    <col min="2325" max="2325" width="9.33203125" style="74"/>
    <col min="2326" max="2329" width="9.1640625" style="74" customWidth="1"/>
    <col min="2330" max="2560" width="9.33203125" style="74"/>
    <col min="2561" max="2561" width="1.33203125" style="74" customWidth="1"/>
    <col min="2562" max="2562" width="1.5" style="74" customWidth="1"/>
    <col min="2563" max="2563" width="32.5" style="74" customWidth="1"/>
    <col min="2564" max="2580" width="8.83203125" style="74" customWidth="1"/>
    <col min="2581" max="2581" width="9.33203125" style="74"/>
    <col min="2582" max="2585" width="9.1640625" style="74" customWidth="1"/>
    <col min="2586" max="2816" width="9.33203125" style="74"/>
    <col min="2817" max="2817" width="1.33203125" style="74" customWidth="1"/>
    <col min="2818" max="2818" width="1.5" style="74" customWidth="1"/>
    <col min="2819" max="2819" width="32.5" style="74" customWidth="1"/>
    <col min="2820" max="2836" width="8.83203125" style="74" customWidth="1"/>
    <col min="2837" max="2837" width="9.33203125" style="74"/>
    <col min="2838" max="2841" width="9.1640625" style="74" customWidth="1"/>
    <col min="2842" max="3072" width="9.33203125" style="74"/>
    <col min="3073" max="3073" width="1.33203125" style="74" customWidth="1"/>
    <col min="3074" max="3074" width="1.5" style="74" customWidth="1"/>
    <col min="3075" max="3075" width="32.5" style="74" customWidth="1"/>
    <col min="3076" max="3092" width="8.83203125" style="74" customWidth="1"/>
    <col min="3093" max="3093" width="9.33203125" style="74"/>
    <col min="3094" max="3097" width="9.1640625" style="74" customWidth="1"/>
    <col min="3098" max="3328" width="9.33203125" style="74"/>
    <col min="3329" max="3329" width="1.33203125" style="74" customWidth="1"/>
    <col min="3330" max="3330" width="1.5" style="74" customWidth="1"/>
    <col min="3331" max="3331" width="32.5" style="74" customWidth="1"/>
    <col min="3332" max="3348" width="8.83203125" style="74" customWidth="1"/>
    <col min="3349" max="3349" width="9.33203125" style="74"/>
    <col min="3350" max="3353" width="9.1640625" style="74" customWidth="1"/>
    <col min="3354" max="3584" width="9.33203125" style="74"/>
    <col min="3585" max="3585" width="1.33203125" style="74" customWidth="1"/>
    <col min="3586" max="3586" width="1.5" style="74" customWidth="1"/>
    <col min="3587" max="3587" width="32.5" style="74" customWidth="1"/>
    <col min="3588" max="3604" width="8.83203125" style="74" customWidth="1"/>
    <col min="3605" max="3605" width="9.33203125" style="74"/>
    <col min="3606" max="3609" width="9.1640625" style="74" customWidth="1"/>
    <col min="3610" max="3840" width="9.33203125" style="74"/>
    <col min="3841" max="3841" width="1.33203125" style="74" customWidth="1"/>
    <col min="3842" max="3842" width="1.5" style="74" customWidth="1"/>
    <col min="3843" max="3843" width="32.5" style="74" customWidth="1"/>
    <col min="3844" max="3860" width="8.83203125" style="74" customWidth="1"/>
    <col min="3861" max="3861" width="9.33203125" style="74"/>
    <col min="3862" max="3865" width="9.1640625" style="74" customWidth="1"/>
    <col min="3866" max="4096" width="9.33203125" style="74"/>
    <col min="4097" max="4097" width="1.33203125" style="74" customWidth="1"/>
    <col min="4098" max="4098" width="1.5" style="74" customWidth="1"/>
    <col min="4099" max="4099" width="32.5" style="74" customWidth="1"/>
    <col min="4100" max="4116" width="8.83203125" style="74" customWidth="1"/>
    <col min="4117" max="4117" width="9.33203125" style="74"/>
    <col min="4118" max="4121" width="9.1640625" style="74" customWidth="1"/>
    <col min="4122" max="4352" width="9.33203125" style="74"/>
    <col min="4353" max="4353" width="1.33203125" style="74" customWidth="1"/>
    <col min="4354" max="4354" width="1.5" style="74" customWidth="1"/>
    <col min="4355" max="4355" width="32.5" style="74" customWidth="1"/>
    <col min="4356" max="4372" width="8.83203125" style="74" customWidth="1"/>
    <col min="4373" max="4373" width="9.33203125" style="74"/>
    <col min="4374" max="4377" width="9.1640625" style="74" customWidth="1"/>
    <col min="4378" max="4608" width="9.33203125" style="74"/>
    <col min="4609" max="4609" width="1.33203125" style="74" customWidth="1"/>
    <col min="4610" max="4610" width="1.5" style="74" customWidth="1"/>
    <col min="4611" max="4611" width="32.5" style="74" customWidth="1"/>
    <col min="4612" max="4628" width="8.83203125" style="74" customWidth="1"/>
    <col min="4629" max="4629" width="9.33203125" style="74"/>
    <col min="4630" max="4633" width="9.1640625" style="74" customWidth="1"/>
    <col min="4634" max="4864" width="9.33203125" style="74"/>
    <col min="4865" max="4865" width="1.33203125" style="74" customWidth="1"/>
    <col min="4866" max="4866" width="1.5" style="74" customWidth="1"/>
    <col min="4867" max="4867" width="32.5" style="74" customWidth="1"/>
    <col min="4868" max="4884" width="8.83203125" style="74" customWidth="1"/>
    <col min="4885" max="4885" width="9.33203125" style="74"/>
    <col min="4886" max="4889" width="9.1640625" style="74" customWidth="1"/>
    <col min="4890" max="5120" width="9.33203125" style="74"/>
    <col min="5121" max="5121" width="1.33203125" style="74" customWidth="1"/>
    <col min="5122" max="5122" width="1.5" style="74" customWidth="1"/>
    <col min="5123" max="5123" width="32.5" style="74" customWidth="1"/>
    <col min="5124" max="5140" width="8.83203125" style="74" customWidth="1"/>
    <col min="5141" max="5141" width="9.33203125" style="74"/>
    <col min="5142" max="5145" width="9.1640625" style="74" customWidth="1"/>
    <col min="5146" max="5376" width="9.33203125" style="74"/>
    <col min="5377" max="5377" width="1.33203125" style="74" customWidth="1"/>
    <col min="5378" max="5378" width="1.5" style="74" customWidth="1"/>
    <col min="5379" max="5379" width="32.5" style="74" customWidth="1"/>
    <col min="5380" max="5396" width="8.83203125" style="74" customWidth="1"/>
    <col min="5397" max="5397" width="9.33203125" style="74"/>
    <col min="5398" max="5401" width="9.1640625" style="74" customWidth="1"/>
    <col min="5402" max="5632" width="9.33203125" style="74"/>
    <col min="5633" max="5633" width="1.33203125" style="74" customWidth="1"/>
    <col min="5634" max="5634" width="1.5" style="74" customWidth="1"/>
    <col min="5635" max="5635" width="32.5" style="74" customWidth="1"/>
    <col min="5636" max="5652" width="8.83203125" style="74" customWidth="1"/>
    <col min="5653" max="5653" width="9.33203125" style="74"/>
    <col min="5654" max="5657" width="9.1640625" style="74" customWidth="1"/>
    <col min="5658" max="5888" width="9.33203125" style="74"/>
    <col min="5889" max="5889" width="1.33203125" style="74" customWidth="1"/>
    <col min="5890" max="5890" width="1.5" style="74" customWidth="1"/>
    <col min="5891" max="5891" width="32.5" style="74" customWidth="1"/>
    <col min="5892" max="5908" width="8.83203125" style="74" customWidth="1"/>
    <col min="5909" max="5909" width="9.33203125" style="74"/>
    <col min="5910" max="5913" width="9.1640625" style="74" customWidth="1"/>
    <col min="5914" max="6144" width="9.33203125" style="74"/>
    <col min="6145" max="6145" width="1.33203125" style="74" customWidth="1"/>
    <col min="6146" max="6146" width="1.5" style="74" customWidth="1"/>
    <col min="6147" max="6147" width="32.5" style="74" customWidth="1"/>
    <col min="6148" max="6164" width="8.83203125" style="74" customWidth="1"/>
    <col min="6165" max="6165" width="9.33203125" style="74"/>
    <col min="6166" max="6169" width="9.1640625" style="74" customWidth="1"/>
    <col min="6170" max="6400" width="9.33203125" style="74"/>
    <col min="6401" max="6401" width="1.33203125" style="74" customWidth="1"/>
    <col min="6402" max="6402" width="1.5" style="74" customWidth="1"/>
    <col min="6403" max="6403" width="32.5" style="74" customWidth="1"/>
    <col min="6404" max="6420" width="8.83203125" style="74" customWidth="1"/>
    <col min="6421" max="6421" width="9.33203125" style="74"/>
    <col min="6422" max="6425" width="9.1640625" style="74" customWidth="1"/>
    <col min="6426" max="6656" width="9.33203125" style="74"/>
    <col min="6657" max="6657" width="1.33203125" style="74" customWidth="1"/>
    <col min="6658" max="6658" width="1.5" style="74" customWidth="1"/>
    <col min="6659" max="6659" width="32.5" style="74" customWidth="1"/>
    <col min="6660" max="6676" width="8.83203125" style="74" customWidth="1"/>
    <col min="6677" max="6677" width="9.33203125" style="74"/>
    <col min="6678" max="6681" width="9.1640625" style="74" customWidth="1"/>
    <col min="6682" max="6912" width="9.33203125" style="74"/>
    <col min="6913" max="6913" width="1.33203125" style="74" customWidth="1"/>
    <col min="6914" max="6914" width="1.5" style="74" customWidth="1"/>
    <col min="6915" max="6915" width="32.5" style="74" customWidth="1"/>
    <col min="6916" max="6932" width="8.83203125" style="74" customWidth="1"/>
    <col min="6933" max="6933" width="9.33203125" style="74"/>
    <col min="6934" max="6937" width="9.1640625" style="74" customWidth="1"/>
    <col min="6938" max="7168" width="9.33203125" style="74"/>
    <col min="7169" max="7169" width="1.33203125" style="74" customWidth="1"/>
    <col min="7170" max="7170" width="1.5" style="74" customWidth="1"/>
    <col min="7171" max="7171" width="32.5" style="74" customWidth="1"/>
    <col min="7172" max="7188" width="8.83203125" style="74" customWidth="1"/>
    <col min="7189" max="7189" width="9.33203125" style="74"/>
    <col min="7190" max="7193" width="9.1640625" style="74" customWidth="1"/>
    <col min="7194" max="7424" width="9.33203125" style="74"/>
    <col min="7425" max="7425" width="1.33203125" style="74" customWidth="1"/>
    <col min="7426" max="7426" width="1.5" style="74" customWidth="1"/>
    <col min="7427" max="7427" width="32.5" style="74" customWidth="1"/>
    <col min="7428" max="7444" width="8.83203125" style="74" customWidth="1"/>
    <col min="7445" max="7445" width="9.33203125" style="74"/>
    <col min="7446" max="7449" width="9.1640625" style="74" customWidth="1"/>
    <col min="7450" max="7680" width="9.33203125" style="74"/>
    <col min="7681" max="7681" width="1.33203125" style="74" customWidth="1"/>
    <col min="7682" max="7682" width="1.5" style="74" customWidth="1"/>
    <col min="7683" max="7683" width="32.5" style="74" customWidth="1"/>
    <col min="7684" max="7700" width="8.83203125" style="74" customWidth="1"/>
    <col min="7701" max="7701" width="9.33203125" style="74"/>
    <col min="7702" max="7705" width="9.1640625" style="74" customWidth="1"/>
    <col min="7706" max="7936" width="9.33203125" style="74"/>
    <col min="7937" max="7937" width="1.33203125" style="74" customWidth="1"/>
    <col min="7938" max="7938" width="1.5" style="74" customWidth="1"/>
    <col min="7939" max="7939" width="32.5" style="74" customWidth="1"/>
    <col min="7940" max="7956" width="8.83203125" style="74" customWidth="1"/>
    <col min="7957" max="7957" width="9.33203125" style="74"/>
    <col min="7958" max="7961" width="9.1640625" style="74" customWidth="1"/>
    <col min="7962" max="8192" width="9.33203125" style="74"/>
    <col min="8193" max="8193" width="1.33203125" style="74" customWidth="1"/>
    <col min="8194" max="8194" width="1.5" style="74" customWidth="1"/>
    <col min="8195" max="8195" width="32.5" style="74" customWidth="1"/>
    <col min="8196" max="8212" width="8.83203125" style="74" customWidth="1"/>
    <col min="8213" max="8213" width="9.33203125" style="74"/>
    <col min="8214" max="8217" width="9.1640625" style="74" customWidth="1"/>
    <col min="8218" max="8448" width="9.33203125" style="74"/>
    <col min="8449" max="8449" width="1.33203125" style="74" customWidth="1"/>
    <col min="8450" max="8450" width="1.5" style="74" customWidth="1"/>
    <col min="8451" max="8451" width="32.5" style="74" customWidth="1"/>
    <col min="8452" max="8468" width="8.83203125" style="74" customWidth="1"/>
    <col min="8469" max="8469" width="9.33203125" style="74"/>
    <col min="8470" max="8473" width="9.1640625" style="74" customWidth="1"/>
    <col min="8474" max="8704" width="9.33203125" style="74"/>
    <col min="8705" max="8705" width="1.33203125" style="74" customWidth="1"/>
    <col min="8706" max="8706" width="1.5" style="74" customWidth="1"/>
    <col min="8707" max="8707" width="32.5" style="74" customWidth="1"/>
    <col min="8708" max="8724" width="8.83203125" style="74" customWidth="1"/>
    <col min="8725" max="8725" width="9.33203125" style="74"/>
    <col min="8726" max="8729" width="9.1640625" style="74" customWidth="1"/>
    <col min="8730" max="8960" width="9.33203125" style="74"/>
    <col min="8961" max="8961" width="1.33203125" style="74" customWidth="1"/>
    <col min="8962" max="8962" width="1.5" style="74" customWidth="1"/>
    <col min="8963" max="8963" width="32.5" style="74" customWidth="1"/>
    <col min="8964" max="8980" width="8.83203125" style="74" customWidth="1"/>
    <col min="8981" max="8981" width="9.33203125" style="74"/>
    <col min="8982" max="8985" width="9.1640625" style="74" customWidth="1"/>
    <col min="8986" max="9216" width="9.33203125" style="74"/>
    <col min="9217" max="9217" width="1.33203125" style="74" customWidth="1"/>
    <col min="9218" max="9218" width="1.5" style="74" customWidth="1"/>
    <col min="9219" max="9219" width="32.5" style="74" customWidth="1"/>
    <col min="9220" max="9236" width="8.83203125" style="74" customWidth="1"/>
    <col min="9237" max="9237" width="9.33203125" style="74"/>
    <col min="9238" max="9241" width="9.1640625" style="74" customWidth="1"/>
    <col min="9242" max="9472" width="9.33203125" style="74"/>
    <col min="9473" max="9473" width="1.33203125" style="74" customWidth="1"/>
    <col min="9474" max="9474" width="1.5" style="74" customWidth="1"/>
    <col min="9475" max="9475" width="32.5" style="74" customWidth="1"/>
    <col min="9476" max="9492" width="8.83203125" style="74" customWidth="1"/>
    <col min="9493" max="9493" width="9.33203125" style="74"/>
    <col min="9494" max="9497" width="9.1640625" style="74" customWidth="1"/>
    <col min="9498" max="9728" width="9.33203125" style="74"/>
    <col min="9729" max="9729" width="1.33203125" style="74" customWidth="1"/>
    <col min="9730" max="9730" width="1.5" style="74" customWidth="1"/>
    <col min="9731" max="9731" width="32.5" style="74" customWidth="1"/>
    <col min="9732" max="9748" width="8.83203125" style="74" customWidth="1"/>
    <col min="9749" max="9749" width="9.33203125" style="74"/>
    <col min="9750" max="9753" width="9.1640625" style="74" customWidth="1"/>
    <col min="9754" max="9984" width="9.33203125" style="74"/>
    <col min="9985" max="9985" width="1.33203125" style="74" customWidth="1"/>
    <col min="9986" max="9986" width="1.5" style="74" customWidth="1"/>
    <col min="9987" max="9987" width="32.5" style="74" customWidth="1"/>
    <col min="9988" max="10004" width="8.83203125" style="74" customWidth="1"/>
    <col min="10005" max="10005" width="9.33203125" style="74"/>
    <col min="10006" max="10009" width="9.1640625" style="74" customWidth="1"/>
    <col min="10010" max="10240" width="9.33203125" style="74"/>
    <col min="10241" max="10241" width="1.33203125" style="74" customWidth="1"/>
    <col min="10242" max="10242" width="1.5" style="74" customWidth="1"/>
    <col min="10243" max="10243" width="32.5" style="74" customWidth="1"/>
    <col min="10244" max="10260" width="8.83203125" style="74" customWidth="1"/>
    <col min="10261" max="10261" width="9.33203125" style="74"/>
    <col min="10262" max="10265" width="9.1640625" style="74" customWidth="1"/>
    <col min="10266" max="10496" width="9.33203125" style="74"/>
    <col min="10497" max="10497" width="1.33203125" style="74" customWidth="1"/>
    <col min="10498" max="10498" width="1.5" style="74" customWidth="1"/>
    <col min="10499" max="10499" width="32.5" style="74" customWidth="1"/>
    <col min="10500" max="10516" width="8.83203125" style="74" customWidth="1"/>
    <col min="10517" max="10517" width="9.33203125" style="74"/>
    <col min="10518" max="10521" width="9.1640625" style="74" customWidth="1"/>
    <col min="10522" max="10752" width="9.33203125" style="74"/>
    <col min="10753" max="10753" width="1.33203125" style="74" customWidth="1"/>
    <col min="10754" max="10754" width="1.5" style="74" customWidth="1"/>
    <col min="10755" max="10755" width="32.5" style="74" customWidth="1"/>
    <col min="10756" max="10772" width="8.83203125" style="74" customWidth="1"/>
    <col min="10773" max="10773" width="9.33203125" style="74"/>
    <col min="10774" max="10777" width="9.1640625" style="74" customWidth="1"/>
    <col min="10778" max="11008" width="9.33203125" style="74"/>
    <col min="11009" max="11009" width="1.33203125" style="74" customWidth="1"/>
    <col min="11010" max="11010" width="1.5" style="74" customWidth="1"/>
    <col min="11011" max="11011" width="32.5" style="74" customWidth="1"/>
    <col min="11012" max="11028" width="8.83203125" style="74" customWidth="1"/>
    <col min="11029" max="11029" width="9.33203125" style="74"/>
    <col min="11030" max="11033" width="9.1640625" style="74" customWidth="1"/>
    <col min="11034" max="11264" width="9.33203125" style="74"/>
    <col min="11265" max="11265" width="1.33203125" style="74" customWidth="1"/>
    <col min="11266" max="11266" width="1.5" style="74" customWidth="1"/>
    <col min="11267" max="11267" width="32.5" style="74" customWidth="1"/>
    <col min="11268" max="11284" width="8.83203125" style="74" customWidth="1"/>
    <col min="11285" max="11285" width="9.33203125" style="74"/>
    <col min="11286" max="11289" width="9.1640625" style="74" customWidth="1"/>
    <col min="11290" max="11520" width="9.33203125" style="74"/>
    <col min="11521" max="11521" width="1.33203125" style="74" customWidth="1"/>
    <col min="11522" max="11522" width="1.5" style="74" customWidth="1"/>
    <col min="11523" max="11523" width="32.5" style="74" customWidth="1"/>
    <col min="11524" max="11540" width="8.83203125" style="74" customWidth="1"/>
    <col min="11541" max="11541" width="9.33203125" style="74"/>
    <col min="11542" max="11545" width="9.1640625" style="74" customWidth="1"/>
    <col min="11546" max="11776" width="9.33203125" style="74"/>
    <col min="11777" max="11777" width="1.33203125" style="74" customWidth="1"/>
    <col min="11778" max="11778" width="1.5" style="74" customWidth="1"/>
    <col min="11779" max="11779" width="32.5" style="74" customWidth="1"/>
    <col min="11780" max="11796" width="8.83203125" style="74" customWidth="1"/>
    <col min="11797" max="11797" width="9.33203125" style="74"/>
    <col min="11798" max="11801" width="9.1640625" style="74" customWidth="1"/>
    <col min="11802" max="12032" width="9.33203125" style="74"/>
    <col min="12033" max="12033" width="1.33203125" style="74" customWidth="1"/>
    <col min="12034" max="12034" width="1.5" style="74" customWidth="1"/>
    <col min="12035" max="12035" width="32.5" style="74" customWidth="1"/>
    <col min="12036" max="12052" width="8.83203125" style="74" customWidth="1"/>
    <col min="12053" max="12053" width="9.33203125" style="74"/>
    <col min="12054" max="12057" width="9.1640625" style="74" customWidth="1"/>
    <col min="12058" max="12288" width="9.33203125" style="74"/>
    <col min="12289" max="12289" width="1.33203125" style="74" customWidth="1"/>
    <col min="12290" max="12290" width="1.5" style="74" customWidth="1"/>
    <col min="12291" max="12291" width="32.5" style="74" customWidth="1"/>
    <col min="12292" max="12308" width="8.83203125" style="74" customWidth="1"/>
    <col min="12309" max="12309" width="9.33203125" style="74"/>
    <col min="12310" max="12313" width="9.1640625" style="74" customWidth="1"/>
    <col min="12314" max="12544" width="9.33203125" style="74"/>
    <col min="12545" max="12545" width="1.33203125" style="74" customWidth="1"/>
    <col min="12546" max="12546" width="1.5" style="74" customWidth="1"/>
    <col min="12547" max="12547" width="32.5" style="74" customWidth="1"/>
    <col min="12548" max="12564" width="8.83203125" style="74" customWidth="1"/>
    <col min="12565" max="12565" width="9.33203125" style="74"/>
    <col min="12566" max="12569" width="9.1640625" style="74" customWidth="1"/>
    <col min="12570" max="12800" width="9.33203125" style="74"/>
    <col min="12801" max="12801" width="1.33203125" style="74" customWidth="1"/>
    <col min="12802" max="12802" width="1.5" style="74" customWidth="1"/>
    <col min="12803" max="12803" width="32.5" style="74" customWidth="1"/>
    <col min="12804" max="12820" width="8.83203125" style="74" customWidth="1"/>
    <col min="12821" max="12821" width="9.33203125" style="74"/>
    <col min="12822" max="12825" width="9.1640625" style="74" customWidth="1"/>
    <col min="12826" max="13056" width="9.33203125" style="74"/>
    <col min="13057" max="13057" width="1.33203125" style="74" customWidth="1"/>
    <col min="13058" max="13058" width="1.5" style="74" customWidth="1"/>
    <col min="13059" max="13059" width="32.5" style="74" customWidth="1"/>
    <col min="13060" max="13076" width="8.83203125" style="74" customWidth="1"/>
    <col min="13077" max="13077" width="9.33203125" style="74"/>
    <col min="13078" max="13081" width="9.1640625" style="74" customWidth="1"/>
    <col min="13082" max="13312" width="9.33203125" style="74"/>
    <col min="13313" max="13313" width="1.33203125" style="74" customWidth="1"/>
    <col min="13314" max="13314" width="1.5" style="74" customWidth="1"/>
    <col min="13315" max="13315" width="32.5" style="74" customWidth="1"/>
    <col min="13316" max="13332" width="8.83203125" style="74" customWidth="1"/>
    <col min="13333" max="13333" width="9.33203125" style="74"/>
    <col min="13334" max="13337" width="9.1640625" style="74" customWidth="1"/>
    <col min="13338" max="13568" width="9.33203125" style="74"/>
    <col min="13569" max="13569" width="1.33203125" style="74" customWidth="1"/>
    <col min="13570" max="13570" width="1.5" style="74" customWidth="1"/>
    <col min="13571" max="13571" width="32.5" style="74" customWidth="1"/>
    <col min="13572" max="13588" width="8.83203125" style="74" customWidth="1"/>
    <col min="13589" max="13589" width="9.33203125" style="74"/>
    <col min="13590" max="13593" width="9.1640625" style="74" customWidth="1"/>
    <col min="13594" max="13824" width="9.33203125" style="74"/>
    <col min="13825" max="13825" width="1.33203125" style="74" customWidth="1"/>
    <col min="13826" max="13826" width="1.5" style="74" customWidth="1"/>
    <col min="13827" max="13827" width="32.5" style="74" customWidth="1"/>
    <col min="13828" max="13844" width="8.83203125" style="74" customWidth="1"/>
    <col min="13845" max="13845" width="9.33203125" style="74"/>
    <col min="13846" max="13849" width="9.1640625" style="74" customWidth="1"/>
    <col min="13850" max="14080" width="9.33203125" style="74"/>
    <col min="14081" max="14081" width="1.33203125" style="74" customWidth="1"/>
    <col min="14082" max="14082" width="1.5" style="74" customWidth="1"/>
    <col min="14083" max="14083" width="32.5" style="74" customWidth="1"/>
    <col min="14084" max="14100" width="8.83203125" style="74" customWidth="1"/>
    <col min="14101" max="14101" width="9.33203125" style="74"/>
    <col min="14102" max="14105" width="9.1640625" style="74" customWidth="1"/>
    <col min="14106" max="14336" width="9.33203125" style="74"/>
    <col min="14337" max="14337" width="1.33203125" style="74" customWidth="1"/>
    <col min="14338" max="14338" width="1.5" style="74" customWidth="1"/>
    <col min="14339" max="14339" width="32.5" style="74" customWidth="1"/>
    <col min="14340" max="14356" width="8.83203125" style="74" customWidth="1"/>
    <col min="14357" max="14357" width="9.33203125" style="74"/>
    <col min="14358" max="14361" width="9.1640625" style="74" customWidth="1"/>
    <col min="14362" max="14592" width="9.33203125" style="74"/>
    <col min="14593" max="14593" width="1.33203125" style="74" customWidth="1"/>
    <col min="14594" max="14594" width="1.5" style="74" customWidth="1"/>
    <col min="14595" max="14595" width="32.5" style="74" customWidth="1"/>
    <col min="14596" max="14612" width="8.83203125" style="74" customWidth="1"/>
    <col min="14613" max="14613" width="9.33203125" style="74"/>
    <col min="14614" max="14617" width="9.1640625" style="74" customWidth="1"/>
    <col min="14618" max="14848" width="9.33203125" style="74"/>
    <col min="14849" max="14849" width="1.33203125" style="74" customWidth="1"/>
    <col min="14850" max="14850" width="1.5" style="74" customWidth="1"/>
    <col min="14851" max="14851" width="32.5" style="74" customWidth="1"/>
    <col min="14852" max="14868" width="8.83203125" style="74" customWidth="1"/>
    <col min="14869" max="14869" width="9.33203125" style="74"/>
    <col min="14870" max="14873" width="9.1640625" style="74" customWidth="1"/>
    <col min="14874" max="15104" width="9.33203125" style="74"/>
    <col min="15105" max="15105" width="1.33203125" style="74" customWidth="1"/>
    <col min="15106" max="15106" width="1.5" style="74" customWidth="1"/>
    <col min="15107" max="15107" width="32.5" style="74" customWidth="1"/>
    <col min="15108" max="15124" width="8.83203125" style="74" customWidth="1"/>
    <col min="15125" max="15125" width="9.33203125" style="74"/>
    <col min="15126" max="15129" width="9.1640625" style="74" customWidth="1"/>
    <col min="15130" max="15360" width="9.33203125" style="74"/>
    <col min="15361" max="15361" width="1.33203125" style="74" customWidth="1"/>
    <col min="15362" max="15362" width="1.5" style="74" customWidth="1"/>
    <col min="15363" max="15363" width="32.5" style="74" customWidth="1"/>
    <col min="15364" max="15380" width="8.83203125" style="74" customWidth="1"/>
    <col min="15381" max="15381" width="9.33203125" style="74"/>
    <col min="15382" max="15385" width="9.1640625" style="74" customWidth="1"/>
    <col min="15386" max="15616" width="9.33203125" style="74"/>
    <col min="15617" max="15617" width="1.33203125" style="74" customWidth="1"/>
    <col min="15618" max="15618" width="1.5" style="74" customWidth="1"/>
    <col min="15619" max="15619" width="32.5" style="74" customWidth="1"/>
    <col min="15620" max="15636" width="8.83203125" style="74" customWidth="1"/>
    <col min="15637" max="15637" width="9.33203125" style="74"/>
    <col min="15638" max="15641" width="9.1640625" style="74" customWidth="1"/>
    <col min="15642" max="15872" width="9.33203125" style="74"/>
    <col min="15873" max="15873" width="1.33203125" style="74" customWidth="1"/>
    <col min="15874" max="15874" width="1.5" style="74" customWidth="1"/>
    <col min="15875" max="15875" width="32.5" style="74" customWidth="1"/>
    <col min="15876" max="15892" width="8.83203125" style="74" customWidth="1"/>
    <col min="15893" max="15893" width="9.33203125" style="74"/>
    <col min="15894" max="15897" width="9.1640625" style="74" customWidth="1"/>
    <col min="15898" max="16128" width="9.33203125" style="74"/>
    <col min="16129" max="16129" width="1.33203125" style="74" customWidth="1"/>
    <col min="16130" max="16130" width="1.5" style="74" customWidth="1"/>
    <col min="16131" max="16131" width="32.5" style="74" customWidth="1"/>
    <col min="16132" max="16148" width="8.83203125" style="74" customWidth="1"/>
    <col min="16149" max="16149" width="9.33203125" style="74"/>
    <col min="16150" max="16153" width="9.1640625" style="74" customWidth="1"/>
    <col min="16154" max="16384" width="9.33203125" style="74"/>
  </cols>
  <sheetData>
    <row r="1" spans="1:36" x14ac:dyDescent="0.2">
      <c r="A1" s="73" t="s">
        <v>0</v>
      </c>
    </row>
    <row r="2" spans="1:36" x14ac:dyDescent="0.2">
      <c r="A2" s="73" t="s">
        <v>143</v>
      </c>
    </row>
    <row r="3" spans="1:36" x14ac:dyDescent="0.2">
      <c r="A3" s="74" t="s">
        <v>83</v>
      </c>
    </row>
    <row r="4" spans="1:36" x14ac:dyDescent="0.2">
      <c r="A4" s="74" t="s">
        <v>84</v>
      </c>
    </row>
    <row r="7" spans="1:36" x14ac:dyDescent="0.2">
      <c r="A7" s="73" t="s">
        <v>119</v>
      </c>
    </row>
    <row r="9" spans="1:36" s="75" customFormat="1" x14ac:dyDescent="0.2">
      <c r="B9" s="76"/>
      <c r="C9" s="77"/>
      <c r="D9" s="238">
        <v>2023</v>
      </c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40"/>
      <c r="Q9" s="230">
        <f>+D9+1</f>
        <v>2024</v>
      </c>
      <c r="R9" s="230"/>
      <c r="S9" s="230"/>
      <c r="T9" s="230"/>
      <c r="U9" s="230"/>
      <c r="V9" s="230">
        <f>+Q9+1</f>
        <v>2025</v>
      </c>
      <c r="W9" s="230"/>
      <c r="X9" s="230"/>
      <c r="Y9" s="230"/>
      <c r="Z9" s="230"/>
      <c r="AA9" s="230">
        <f>+V9+1</f>
        <v>2026</v>
      </c>
      <c r="AB9" s="230"/>
      <c r="AC9" s="230"/>
      <c r="AD9" s="230"/>
      <c r="AE9" s="230"/>
      <c r="AF9" s="230">
        <f>+AA9+1</f>
        <v>2027</v>
      </c>
      <c r="AG9" s="230"/>
      <c r="AH9" s="230"/>
      <c r="AI9" s="230"/>
      <c r="AJ9" s="230"/>
    </row>
    <row r="10" spans="1:36" s="75" customFormat="1" x14ac:dyDescent="0.2">
      <c r="B10" s="241" t="s">
        <v>99</v>
      </c>
      <c r="C10" s="229"/>
      <c r="D10" s="81" t="s">
        <v>1</v>
      </c>
      <c r="E10" s="81" t="s">
        <v>2</v>
      </c>
      <c r="F10" s="81" t="s">
        <v>3</v>
      </c>
      <c r="G10" s="81" t="s">
        <v>4</v>
      </c>
      <c r="H10" s="81" t="s">
        <v>5</v>
      </c>
      <c r="I10" s="81" t="s">
        <v>6</v>
      </c>
      <c r="J10" s="81" t="s">
        <v>7</v>
      </c>
      <c r="K10" s="81" t="s">
        <v>8</v>
      </c>
      <c r="L10" s="81" t="s">
        <v>13</v>
      </c>
      <c r="M10" s="81" t="s">
        <v>9</v>
      </c>
      <c r="N10" s="81" t="s">
        <v>10</v>
      </c>
      <c r="O10" s="81" t="s">
        <v>11</v>
      </c>
      <c r="P10" s="81" t="s">
        <v>105</v>
      </c>
      <c r="Q10" s="81" t="s">
        <v>106</v>
      </c>
      <c r="R10" s="81" t="s">
        <v>107</v>
      </c>
      <c r="S10" s="81" t="s">
        <v>108</v>
      </c>
      <c r="T10" s="81" t="s">
        <v>109</v>
      </c>
      <c r="U10" s="81" t="s">
        <v>105</v>
      </c>
      <c r="V10" s="81" t="s">
        <v>106</v>
      </c>
      <c r="W10" s="81" t="s">
        <v>107</v>
      </c>
      <c r="X10" s="81" t="s">
        <v>108</v>
      </c>
      <c r="Y10" s="81" t="s">
        <v>109</v>
      </c>
      <c r="Z10" s="81" t="s">
        <v>105</v>
      </c>
      <c r="AA10" s="217" t="s">
        <v>106</v>
      </c>
      <c r="AB10" s="217" t="s">
        <v>107</v>
      </c>
      <c r="AC10" s="217" t="s">
        <v>108</v>
      </c>
      <c r="AD10" s="217" t="s">
        <v>109</v>
      </c>
      <c r="AE10" s="217" t="s">
        <v>105</v>
      </c>
      <c r="AF10" s="217" t="s">
        <v>106</v>
      </c>
      <c r="AG10" s="217" t="s">
        <v>107</v>
      </c>
      <c r="AH10" s="217" t="s">
        <v>108</v>
      </c>
      <c r="AI10" s="217" t="s">
        <v>109</v>
      </c>
      <c r="AJ10" s="217" t="s">
        <v>105</v>
      </c>
    </row>
    <row r="11" spans="1:36" x14ac:dyDescent="0.2">
      <c r="B11" s="82"/>
      <c r="C11" s="83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5"/>
      <c r="Q11" s="82"/>
      <c r="R11" s="83"/>
      <c r="S11" s="83"/>
      <c r="T11" s="83"/>
      <c r="U11" s="85"/>
      <c r="V11" s="82"/>
      <c r="W11" s="83"/>
      <c r="X11" s="83"/>
      <c r="Y11" s="83"/>
      <c r="Z11" s="85"/>
      <c r="AA11" s="82"/>
      <c r="AB11" s="83"/>
      <c r="AC11" s="83"/>
      <c r="AD11" s="83"/>
      <c r="AE11" s="85"/>
      <c r="AF11" s="82"/>
      <c r="AG11" s="83"/>
      <c r="AH11" s="83"/>
      <c r="AI11" s="83"/>
      <c r="AJ11" s="85"/>
    </row>
    <row r="12" spans="1:36" x14ac:dyDescent="0.2">
      <c r="B12" s="82" t="s">
        <v>78</v>
      </c>
      <c r="C12" s="83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5"/>
      <c r="Q12" s="82"/>
      <c r="R12" s="83"/>
      <c r="S12" s="83"/>
      <c r="T12" s="83"/>
      <c r="U12" s="85"/>
      <c r="V12" s="82"/>
      <c r="W12" s="83"/>
      <c r="X12" s="83"/>
      <c r="Y12" s="83"/>
      <c r="Z12" s="85"/>
      <c r="AA12" s="82"/>
      <c r="AB12" s="83"/>
      <c r="AC12" s="83"/>
      <c r="AD12" s="83"/>
      <c r="AE12" s="85"/>
      <c r="AF12" s="82"/>
      <c r="AG12" s="83"/>
      <c r="AH12" s="83"/>
      <c r="AI12" s="83"/>
      <c r="AJ12" s="85"/>
    </row>
    <row r="13" spans="1:36" x14ac:dyDescent="0.2">
      <c r="B13" s="82"/>
      <c r="C13" s="83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5"/>
      <c r="Q13" s="82"/>
      <c r="R13" s="83"/>
      <c r="S13" s="83"/>
      <c r="T13" s="83"/>
      <c r="U13" s="85"/>
      <c r="V13" s="82"/>
      <c r="W13" s="83"/>
      <c r="X13" s="83"/>
      <c r="Y13" s="83"/>
      <c r="Z13" s="85"/>
      <c r="AA13" s="82"/>
      <c r="AB13" s="83"/>
      <c r="AC13" s="83"/>
      <c r="AD13" s="83"/>
      <c r="AE13" s="85"/>
      <c r="AF13" s="82"/>
      <c r="AG13" s="83"/>
      <c r="AH13" s="83"/>
      <c r="AI13" s="83"/>
      <c r="AJ13" s="85"/>
    </row>
    <row r="14" spans="1:36" x14ac:dyDescent="0.2">
      <c r="B14" s="82" t="s">
        <v>120</v>
      </c>
      <c r="C14" s="83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5"/>
      <c r="Q14" s="82"/>
      <c r="R14" s="83"/>
      <c r="S14" s="83"/>
      <c r="T14" s="83"/>
      <c r="U14" s="85"/>
      <c r="V14" s="82"/>
      <c r="W14" s="83"/>
      <c r="X14" s="83"/>
      <c r="Y14" s="83"/>
      <c r="Z14" s="85"/>
      <c r="AA14" s="82"/>
      <c r="AB14" s="83"/>
      <c r="AC14" s="83"/>
      <c r="AD14" s="83"/>
      <c r="AE14" s="85"/>
      <c r="AF14" s="82"/>
      <c r="AG14" s="83"/>
      <c r="AH14" s="83"/>
      <c r="AI14" s="83"/>
      <c r="AJ14" s="85"/>
    </row>
    <row r="15" spans="1:36" x14ac:dyDescent="0.2">
      <c r="B15" s="82" t="s">
        <v>121</v>
      </c>
      <c r="C15" s="83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5"/>
      <c r="Q15" s="82"/>
      <c r="R15" s="83"/>
      <c r="S15" s="83"/>
      <c r="T15" s="83"/>
      <c r="U15" s="85"/>
      <c r="V15" s="82"/>
      <c r="W15" s="83"/>
      <c r="X15" s="83"/>
      <c r="Y15" s="83"/>
      <c r="Z15" s="85"/>
      <c r="AA15" s="82"/>
      <c r="AB15" s="83"/>
      <c r="AC15" s="83"/>
      <c r="AD15" s="83"/>
      <c r="AE15" s="85"/>
      <c r="AF15" s="82"/>
      <c r="AG15" s="83"/>
      <c r="AH15" s="83"/>
      <c r="AI15" s="83"/>
      <c r="AJ15" s="85"/>
    </row>
    <row r="16" spans="1:36" x14ac:dyDescent="0.2">
      <c r="B16" s="82"/>
      <c r="C16" s="90" t="s">
        <v>110</v>
      </c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5"/>
      <c r="Q16" s="82"/>
      <c r="R16" s="83"/>
      <c r="S16" s="83"/>
      <c r="T16" s="83"/>
      <c r="U16" s="85"/>
      <c r="V16" s="82"/>
      <c r="W16" s="83"/>
      <c r="X16" s="83"/>
      <c r="Y16" s="83"/>
      <c r="Z16" s="85"/>
      <c r="AA16" s="82"/>
      <c r="AB16" s="83"/>
      <c r="AC16" s="83"/>
      <c r="AD16" s="83"/>
      <c r="AE16" s="85"/>
      <c r="AF16" s="82"/>
      <c r="AG16" s="83"/>
      <c r="AH16" s="83"/>
      <c r="AI16" s="83"/>
      <c r="AJ16" s="85"/>
    </row>
    <row r="17" spans="2:36" x14ac:dyDescent="0.2">
      <c r="B17" s="82"/>
      <c r="C17" s="90" t="s">
        <v>110</v>
      </c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5"/>
      <c r="Q17" s="82"/>
      <c r="R17" s="83"/>
      <c r="S17" s="83"/>
      <c r="T17" s="83"/>
      <c r="U17" s="85"/>
      <c r="V17" s="82"/>
      <c r="W17" s="83"/>
      <c r="X17" s="83"/>
      <c r="Y17" s="83"/>
      <c r="Z17" s="85"/>
      <c r="AA17" s="82"/>
      <c r="AB17" s="83"/>
      <c r="AC17" s="83"/>
      <c r="AD17" s="83"/>
      <c r="AE17" s="85"/>
      <c r="AF17" s="82"/>
      <c r="AG17" s="83"/>
      <c r="AH17" s="83"/>
      <c r="AI17" s="83"/>
      <c r="AJ17" s="85"/>
    </row>
    <row r="18" spans="2:36" x14ac:dyDescent="0.2">
      <c r="B18" s="82"/>
      <c r="C18" s="90" t="s">
        <v>110</v>
      </c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5"/>
      <c r="Q18" s="82"/>
      <c r="R18" s="83"/>
      <c r="S18" s="83"/>
      <c r="T18" s="83"/>
      <c r="U18" s="85"/>
      <c r="V18" s="82"/>
      <c r="W18" s="83"/>
      <c r="X18" s="83"/>
      <c r="Y18" s="83"/>
      <c r="Z18" s="85"/>
      <c r="AA18" s="82"/>
      <c r="AB18" s="83"/>
      <c r="AC18" s="83"/>
      <c r="AD18" s="83"/>
      <c r="AE18" s="85"/>
      <c r="AF18" s="82"/>
      <c r="AG18" s="83"/>
      <c r="AH18" s="83"/>
      <c r="AI18" s="83"/>
      <c r="AJ18" s="85"/>
    </row>
    <row r="19" spans="2:36" x14ac:dyDescent="0.2">
      <c r="B19" s="82"/>
      <c r="C19" s="90" t="s">
        <v>110</v>
      </c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5"/>
      <c r="Q19" s="82"/>
      <c r="R19" s="83"/>
      <c r="S19" s="83"/>
      <c r="T19" s="83"/>
      <c r="U19" s="85"/>
      <c r="V19" s="82"/>
      <c r="W19" s="83"/>
      <c r="X19" s="83"/>
      <c r="Y19" s="83"/>
      <c r="Z19" s="85"/>
      <c r="AA19" s="82"/>
      <c r="AB19" s="83"/>
      <c r="AC19" s="83"/>
      <c r="AD19" s="83"/>
      <c r="AE19" s="85"/>
      <c r="AF19" s="82"/>
      <c r="AG19" s="83"/>
      <c r="AH19" s="83"/>
      <c r="AI19" s="83"/>
      <c r="AJ19" s="85"/>
    </row>
    <row r="20" spans="2:36" x14ac:dyDescent="0.2">
      <c r="B20" s="82"/>
      <c r="C20" s="90" t="s">
        <v>110</v>
      </c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5"/>
      <c r="Q20" s="82"/>
      <c r="R20" s="83"/>
      <c r="S20" s="83"/>
      <c r="T20" s="83"/>
      <c r="U20" s="85"/>
      <c r="V20" s="82"/>
      <c r="W20" s="83"/>
      <c r="X20" s="83"/>
      <c r="Y20" s="83"/>
      <c r="Z20" s="85"/>
      <c r="AA20" s="82"/>
      <c r="AB20" s="83"/>
      <c r="AC20" s="83"/>
      <c r="AD20" s="83"/>
      <c r="AE20" s="85"/>
      <c r="AF20" s="82"/>
      <c r="AG20" s="83"/>
      <c r="AH20" s="83"/>
      <c r="AI20" s="83"/>
      <c r="AJ20" s="85"/>
    </row>
    <row r="21" spans="2:36" x14ac:dyDescent="0.2">
      <c r="B21" s="82"/>
      <c r="C21" s="90" t="s">
        <v>110</v>
      </c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5"/>
      <c r="Q21" s="82"/>
      <c r="R21" s="83"/>
      <c r="S21" s="83"/>
      <c r="T21" s="83"/>
      <c r="U21" s="85"/>
      <c r="V21" s="82"/>
      <c r="W21" s="83"/>
      <c r="X21" s="83"/>
      <c r="Y21" s="83"/>
      <c r="Z21" s="85"/>
      <c r="AA21" s="82"/>
      <c r="AB21" s="83"/>
      <c r="AC21" s="83"/>
      <c r="AD21" s="83"/>
      <c r="AE21" s="85"/>
      <c r="AF21" s="82"/>
      <c r="AG21" s="83"/>
      <c r="AH21" s="83"/>
      <c r="AI21" s="83"/>
      <c r="AJ21" s="85"/>
    </row>
    <row r="22" spans="2:36" x14ac:dyDescent="0.2">
      <c r="B22" s="82"/>
      <c r="C22" s="90" t="s">
        <v>118</v>
      </c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5"/>
      <c r="Q22" s="82"/>
      <c r="R22" s="83"/>
      <c r="S22" s="83"/>
      <c r="T22" s="83"/>
      <c r="U22" s="85"/>
      <c r="V22" s="82"/>
      <c r="W22" s="83"/>
      <c r="X22" s="83"/>
      <c r="Y22" s="83"/>
      <c r="Z22" s="85"/>
      <c r="AA22" s="82"/>
      <c r="AB22" s="83"/>
      <c r="AC22" s="83"/>
      <c r="AD22" s="83"/>
      <c r="AE22" s="85"/>
      <c r="AF22" s="82"/>
      <c r="AG22" s="83"/>
      <c r="AH22" s="83"/>
      <c r="AI22" s="83"/>
      <c r="AJ22" s="85"/>
    </row>
    <row r="23" spans="2:36" x14ac:dyDescent="0.2">
      <c r="B23" s="82"/>
      <c r="C23" s="83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5"/>
      <c r="Q23" s="82"/>
      <c r="R23" s="83"/>
      <c r="S23" s="83"/>
      <c r="T23" s="83"/>
      <c r="U23" s="85"/>
      <c r="V23" s="82"/>
      <c r="W23" s="83"/>
      <c r="X23" s="83"/>
      <c r="Y23" s="83"/>
      <c r="Z23" s="85"/>
      <c r="AA23" s="82"/>
      <c r="AB23" s="83"/>
      <c r="AC23" s="83"/>
      <c r="AD23" s="83"/>
      <c r="AE23" s="85"/>
      <c r="AF23" s="82"/>
      <c r="AG23" s="83"/>
      <c r="AH23" s="83"/>
      <c r="AI23" s="83"/>
      <c r="AJ23" s="85"/>
    </row>
    <row r="24" spans="2:36" x14ac:dyDescent="0.2">
      <c r="B24" s="82" t="s">
        <v>79</v>
      </c>
      <c r="C24" s="83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5"/>
      <c r="Q24" s="82"/>
      <c r="R24" s="83"/>
      <c r="S24" s="83"/>
      <c r="T24" s="83"/>
      <c r="U24" s="85"/>
      <c r="V24" s="82"/>
      <c r="W24" s="83"/>
      <c r="X24" s="83"/>
      <c r="Y24" s="83"/>
      <c r="Z24" s="85"/>
      <c r="AA24" s="82"/>
      <c r="AB24" s="83"/>
      <c r="AC24" s="83"/>
      <c r="AD24" s="83"/>
      <c r="AE24" s="85"/>
      <c r="AF24" s="82"/>
      <c r="AG24" s="83"/>
      <c r="AH24" s="83"/>
      <c r="AI24" s="83"/>
      <c r="AJ24" s="85"/>
    </row>
    <row r="25" spans="2:36" x14ac:dyDescent="0.2">
      <c r="B25" s="82" t="s">
        <v>122</v>
      </c>
      <c r="C25" s="83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5"/>
      <c r="Q25" s="82"/>
      <c r="R25" s="83"/>
      <c r="S25" s="83"/>
      <c r="T25" s="83"/>
      <c r="U25" s="85"/>
      <c r="V25" s="82"/>
      <c r="W25" s="83"/>
      <c r="X25" s="83"/>
      <c r="Y25" s="83"/>
      <c r="Z25" s="85"/>
      <c r="AA25" s="82"/>
      <c r="AB25" s="83"/>
      <c r="AC25" s="83"/>
      <c r="AD25" s="83"/>
      <c r="AE25" s="85"/>
      <c r="AF25" s="82"/>
      <c r="AG25" s="83"/>
      <c r="AH25" s="83"/>
      <c r="AI25" s="83"/>
      <c r="AJ25" s="85"/>
    </row>
    <row r="26" spans="2:36" x14ac:dyDescent="0.2">
      <c r="B26" s="82"/>
      <c r="C26" s="90" t="s">
        <v>110</v>
      </c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5"/>
      <c r="Q26" s="82"/>
      <c r="R26" s="83"/>
      <c r="S26" s="83"/>
      <c r="T26" s="83"/>
      <c r="U26" s="85"/>
      <c r="V26" s="82"/>
      <c r="W26" s="83"/>
      <c r="X26" s="83"/>
      <c r="Y26" s="83"/>
      <c r="Z26" s="85"/>
      <c r="AA26" s="82"/>
      <c r="AB26" s="83"/>
      <c r="AC26" s="83"/>
      <c r="AD26" s="83"/>
      <c r="AE26" s="85"/>
      <c r="AF26" s="82"/>
      <c r="AG26" s="83"/>
      <c r="AH26" s="83"/>
      <c r="AI26" s="83"/>
      <c r="AJ26" s="85"/>
    </row>
    <row r="27" spans="2:36" x14ac:dyDescent="0.2">
      <c r="B27" s="82"/>
      <c r="C27" s="90" t="s">
        <v>110</v>
      </c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5"/>
      <c r="Q27" s="82"/>
      <c r="R27" s="83"/>
      <c r="S27" s="83"/>
      <c r="T27" s="83"/>
      <c r="U27" s="85"/>
      <c r="V27" s="82"/>
      <c r="W27" s="83"/>
      <c r="X27" s="83"/>
      <c r="Y27" s="83"/>
      <c r="Z27" s="85"/>
      <c r="AA27" s="82"/>
      <c r="AB27" s="83"/>
      <c r="AC27" s="83"/>
      <c r="AD27" s="83"/>
      <c r="AE27" s="85"/>
      <c r="AF27" s="82"/>
      <c r="AG27" s="83"/>
      <c r="AH27" s="83"/>
      <c r="AI27" s="83"/>
      <c r="AJ27" s="85"/>
    </row>
    <row r="28" spans="2:36" x14ac:dyDescent="0.2">
      <c r="B28" s="82"/>
      <c r="C28" s="90" t="s">
        <v>110</v>
      </c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5"/>
      <c r="Q28" s="82"/>
      <c r="R28" s="83"/>
      <c r="S28" s="83"/>
      <c r="T28" s="83"/>
      <c r="U28" s="85"/>
      <c r="V28" s="82"/>
      <c r="W28" s="83"/>
      <c r="X28" s="83"/>
      <c r="Y28" s="83"/>
      <c r="Z28" s="85"/>
      <c r="AA28" s="82"/>
      <c r="AB28" s="83"/>
      <c r="AC28" s="83"/>
      <c r="AD28" s="83"/>
      <c r="AE28" s="85"/>
      <c r="AF28" s="82"/>
      <c r="AG28" s="83"/>
      <c r="AH28" s="83"/>
      <c r="AI28" s="83"/>
      <c r="AJ28" s="85"/>
    </row>
    <row r="29" spans="2:36" x14ac:dyDescent="0.2">
      <c r="B29" s="82"/>
      <c r="C29" s="90" t="s">
        <v>110</v>
      </c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5"/>
      <c r="Q29" s="82"/>
      <c r="R29" s="83"/>
      <c r="S29" s="83"/>
      <c r="T29" s="83"/>
      <c r="U29" s="85"/>
      <c r="V29" s="82"/>
      <c r="W29" s="83"/>
      <c r="X29" s="83"/>
      <c r="Y29" s="83"/>
      <c r="Z29" s="85"/>
      <c r="AA29" s="82"/>
      <c r="AB29" s="83"/>
      <c r="AC29" s="83"/>
      <c r="AD29" s="83"/>
      <c r="AE29" s="85"/>
      <c r="AF29" s="82"/>
      <c r="AG29" s="83"/>
      <c r="AH29" s="83"/>
      <c r="AI29" s="83"/>
      <c r="AJ29" s="85"/>
    </row>
    <row r="30" spans="2:36" x14ac:dyDescent="0.2">
      <c r="B30" s="82"/>
      <c r="C30" s="90" t="s">
        <v>118</v>
      </c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5"/>
      <c r="Q30" s="82"/>
      <c r="R30" s="83"/>
      <c r="S30" s="83"/>
      <c r="T30" s="83"/>
      <c r="U30" s="85"/>
      <c r="V30" s="82"/>
      <c r="W30" s="83"/>
      <c r="X30" s="83"/>
      <c r="Y30" s="83"/>
      <c r="Z30" s="85"/>
      <c r="AA30" s="82"/>
      <c r="AB30" s="83"/>
      <c r="AC30" s="83"/>
      <c r="AD30" s="83"/>
      <c r="AE30" s="85"/>
      <c r="AF30" s="82"/>
      <c r="AG30" s="83"/>
      <c r="AH30" s="83"/>
      <c r="AI30" s="83"/>
      <c r="AJ30" s="85"/>
    </row>
    <row r="31" spans="2:36" x14ac:dyDescent="0.2">
      <c r="B31" s="82"/>
      <c r="C31" s="90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5"/>
      <c r="Q31" s="82"/>
      <c r="R31" s="83"/>
      <c r="S31" s="83"/>
      <c r="T31" s="83"/>
      <c r="U31" s="85"/>
      <c r="V31" s="82"/>
      <c r="W31" s="83"/>
      <c r="X31" s="83"/>
      <c r="Y31" s="83"/>
      <c r="Z31" s="85"/>
      <c r="AA31" s="82"/>
      <c r="AB31" s="83"/>
      <c r="AC31" s="83"/>
      <c r="AD31" s="83"/>
      <c r="AE31" s="85"/>
      <c r="AF31" s="82"/>
      <c r="AG31" s="83"/>
      <c r="AH31" s="83"/>
      <c r="AI31" s="83"/>
      <c r="AJ31" s="85"/>
    </row>
    <row r="32" spans="2:36" x14ac:dyDescent="0.2">
      <c r="B32" s="82"/>
      <c r="C32" s="83"/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5"/>
      <c r="Q32" s="82"/>
      <c r="R32" s="83"/>
      <c r="S32" s="83"/>
      <c r="T32" s="83"/>
      <c r="U32" s="85"/>
      <c r="V32" s="82"/>
      <c r="W32" s="83"/>
      <c r="X32" s="83"/>
      <c r="Y32" s="83"/>
      <c r="Z32" s="85"/>
      <c r="AA32" s="82"/>
      <c r="AB32" s="83"/>
      <c r="AC32" s="83"/>
      <c r="AD32" s="83"/>
      <c r="AE32" s="85"/>
      <c r="AF32" s="82"/>
      <c r="AG32" s="83"/>
      <c r="AH32" s="83"/>
      <c r="AI32" s="83"/>
      <c r="AJ32" s="85"/>
    </row>
    <row r="33" spans="2:36" x14ac:dyDescent="0.2">
      <c r="B33" s="238" t="s">
        <v>123</v>
      </c>
      <c r="C33" s="239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1"/>
      <c r="R33" s="94"/>
      <c r="S33" s="94"/>
      <c r="T33" s="94"/>
      <c r="U33" s="95"/>
      <c r="V33" s="91"/>
      <c r="W33" s="94"/>
      <c r="X33" s="94"/>
      <c r="Y33" s="94"/>
      <c r="Z33" s="95"/>
      <c r="AA33" s="91"/>
      <c r="AB33" s="94"/>
      <c r="AC33" s="94"/>
      <c r="AD33" s="94"/>
      <c r="AE33" s="95"/>
      <c r="AF33" s="91"/>
      <c r="AG33" s="94"/>
      <c r="AH33" s="94"/>
      <c r="AI33" s="94"/>
      <c r="AJ33" s="95"/>
    </row>
    <row r="34" spans="2:36" x14ac:dyDescent="0.2">
      <c r="B34" s="76"/>
      <c r="C34" s="107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97"/>
      <c r="S34" s="97"/>
      <c r="T34" s="97"/>
      <c r="U34" s="97"/>
      <c r="V34" s="216"/>
      <c r="W34" s="97"/>
      <c r="X34" s="97"/>
      <c r="Y34" s="97"/>
      <c r="Z34" s="98"/>
      <c r="AA34" s="216"/>
      <c r="AB34" s="97"/>
      <c r="AC34" s="97"/>
      <c r="AD34" s="97"/>
      <c r="AE34" s="98"/>
      <c r="AF34" s="216"/>
      <c r="AG34" s="97"/>
      <c r="AH34" s="97"/>
      <c r="AI34" s="97"/>
      <c r="AJ34" s="98"/>
    </row>
    <row r="35" spans="2:36" x14ac:dyDescent="0.2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8"/>
    </row>
    <row r="36" spans="2:36" x14ac:dyDescent="0.2">
      <c r="B36" s="82"/>
      <c r="C36" s="83" t="s">
        <v>112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 t="s">
        <v>113</v>
      </c>
      <c r="AH36" s="83"/>
      <c r="AI36" s="83"/>
      <c r="AJ36" s="85"/>
    </row>
    <row r="37" spans="2:36" x14ac:dyDescent="0.2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5"/>
    </row>
    <row r="38" spans="2:36" x14ac:dyDescent="0.2">
      <c r="B38" s="82"/>
      <c r="C38" s="221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5"/>
    </row>
    <row r="39" spans="2:36" x14ac:dyDescent="0.2">
      <c r="B39" s="82"/>
      <c r="C39" s="218" t="s">
        <v>114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233" t="s">
        <v>141</v>
      </c>
      <c r="AG39" s="233"/>
      <c r="AH39" s="233"/>
      <c r="AI39" s="233"/>
      <c r="AJ39" s="234"/>
    </row>
    <row r="40" spans="2:36" ht="14.25" x14ac:dyDescent="0.2">
      <c r="B40" s="82"/>
      <c r="C40" s="357" t="s">
        <v>634</v>
      </c>
      <c r="D40" s="357"/>
      <c r="E40" s="357"/>
      <c r="F40" s="357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235" t="s">
        <v>117</v>
      </c>
      <c r="AG40" s="235"/>
      <c r="AH40" s="235"/>
      <c r="AI40" s="235"/>
      <c r="AJ40" s="236"/>
    </row>
    <row r="41" spans="2:36" x14ac:dyDescent="0.2">
      <c r="B41" s="82"/>
      <c r="C41" s="220"/>
      <c r="D41" s="220"/>
      <c r="E41" s="220"/>
      <c r="F41" s="220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218"/>
      <c r="AA41" s="83"/>
      <c r="AB41" s="218"/>
      <c r="AC41" s="218"/>
      <c r="AD41" s="218"/>
      <c r="AE41" s="218"/>
      <c r="AF41" s="83"/>
      <c r="AG41" s="83"/>
      <c r="AH41" s="218"/>
      <c r="AI41" s="218"/>
      <c r="AJ41" s="219"/>
    </row>
    <row r="42" spans="2:36" x14ac:dyDescent="0.2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</row>
  </sheetData>
  <mergeCells count="10">
    <mergeCell ref="C40:F40"/>
    <mergeCell ref="AF39:AJ39"/>
    <mergeCell ref="AF40:AJ40"/>
    <mergeCell ref="AA9:AE9"/>
    <mergeCell ref="AF9:AJ9"/>
    <mergeCell ref="D9:P9"/>
    <mergeCell ref="Q9:U9"/>
    <mergeCell ref="V9:Z9"/>
    <mergeCell ref="B10:C10"/>
    <mergeCell ref="B33:C33"/>
  </mergeCells>
  <pageMargins left="0.25" right="0.25" top="1" bottom="1" header="0.5" footer="0.5"/>
  <pageSetup paperSize="14" scale="62" fitToHeight="0" orientation="landscape" r:id="rId1"/>
  <headerFooter alignWithMargins="0">
    <oddHeader xml:space="preserve">&amp;RAnnex A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tabSelected="1" zoomScale="70" zoomScaleNormal="70" workbookViewId="0">
      <selection activeCell="K27" sqref="K27"/>
    </sheetView>
  </sheetViews>
  <sheetFormatPr defaultRowHeight="12.75" x14ac:dyDescent="0.2"/>
  <cols>
    <col min="1" max="1" width="1.33203125" style="74" customWidth="1"/>
    <col min="2" max="2" width="1.5" style="74" customWidth="1"/>
    <col min="3" max="3" width="32.5" style="74" customWidth="1"/>
    <col min="4" max="16" width="8.83203125" style="74" customWidth="1"/>
    <col min="17" max="17" width="7.1640625" style="74" customWidth="1"/>
    <col min="18" max="18" width="14.1640625" style="74" customWidth="1"/>
    <col min="19" max="20" width="8.83203125" style="74" customWidth="1"/>
    <col min="21" max="21" width="9.33203125" style="74"/>
    <col min="22" max="25" width="9.1640625" style="74" customWidth="1"/>
    <col min="26" max="26" width="9.33203125" style="74"/>
    <col min="27" max="30" width="9.1640625" style="74" customWidth="1"/>
    <col min="31" max="31" width="9.33203125" style="74"/>
    <col min="32" max="35" width="9.1640625" style="74" customWidth="1"/>
    <col min="36" max="256" width="9.33203125" style="74"/>
    <col min="257" max="257" width="1.33203125" style="74" customWidth="1"/>
    <col min="258" max="258" width="1.5" style="74" customWidth="1"/>
    <col min="259" max="259" width="32.5" style="74" customWidth="1"/>
    <col min="260" max="272" width="8.83203125" style="74" customWidth="1"/>
    <col min="273" max="273" width="7.1640625" style="74" customWidth="1"/>
    <col min="274" max="274" width="14.1640625" style="74" customWidth="1"/>
    <col min="275" max="276" width="8.83203125" style="74" customWidth="1"/>
    <col min="277" max="277" width="9.33203125" style="74"/>
    <col min="278" max="281" width="9.1640625" style="74" customWidth="1"/>
    <col min="282" max="512" width="9.33203125" style="74"/>
    <col min="513" max="513" width="1.33203125" style="74" customWidth="1"/>
    <col min="514" max="514" width="1.5" style="74" customWidth="1"/>
    <col min="515" max="515" width="32.5" style="74" customWidth="1"/>
    <col min="516" max="528" width="8.83203125" style="74" customWidth="1"/>
    <col min="529" max="529" width="7.1640625" style="74" customWidth="1"/>
    <col min="530" max="530" width="14.1640625" style="74" customWidth="1"/>
    <col min="531" max="532" width="8.83203125" style="74" customWidth="1"/>
    <col min="533" max="533" width="9.33203125" style="74"/>
    <col min="534" max="537" width="9.1640625" style="74" customWidth="1"/>
    <col min="538" max="768" width="9.33203125" style="74"/>
    <col min="769" max="769" width="1.33203125" style="74" customWidth="1"/>
    <col min="770" max="770" width="1.5" style="74" customWidth="1"/>
    <col min="771" max="771" width="32.5" style="74" customWidth="1"/>
    <col min="772" max="784" width="8.83203125" style="74" customWidth="1"/>
    <col min="785" max="785" width="7.1640625" style="74" customWidth="1"/>
    <col min="786" max="786" width="14.1640625" style="74" customWidth="1"/>
    <col min="787" max="788" width="8.83203125" style="74" customWidth="1"/>
    <col min="789" max="789" width="9.33203125" style="74"/>
    <col min="790" max="793" width="9.1640625" style="74" customWidth="1"/>
    <col min="794" max="1024" width="9.33203125" style="74"/>
    <col min="1025" max="1025" width="1.33203125" style="74" customWidth="1"/>
    <col min="1026" max="1026" width="1.5" style="74" customWidth="1"/>
    <col min="1027" max="1027" width="32.5" style="74" customWidth="1"/>
    <col min="1028" max="1040" width="8.83203125" style="74" customWidth="1"/>
    <col min="1041" max="1041" width="7.1640625" style="74" customWidth="1"/>
    <col min="1042" max="1042" width="14.1640625" style="74" customWidth="1"/>
    <col min="1043" max="1044" width="8.83203125" style="74" customWidth="1"/>
    <col min="1045" max="1045" width="9.33203125" style="74"/>
    <col min="1046" max="1049" width="9.1640625" style="74" customWidth="1"/>
    <col min="1050" max="1280" width="9.33203125" style="74"/>
    <col min="1281" max="1281" width="1.33203125" style="74" customWidth="1"/>
    <col min="1282" max="1282" width="1.5" style="74" customWidth="1"/>
    <col min="1283" max="1283" width="32.5" style="74" customWidth="1"/>
    <col min="1284" max="1296" width="8.83203125" style="74" customWidth="1"/>
    <col min="1297" max="1297" width="7.1640625" style="74" customWidth="1"/>
    <col min="1298" max="1298" width="14.1640625" style="74" customWidth="1"/>
    <col min="1299" max="1300" width="8.83203125" style="74" customWidth="1"/>
    <col min="1301" max="1301" width="9.33203125" style="74"/>
    <col min="1302" max="1305" width="9.1640625" style="74" customWidth="1"/>
    <col min="1306" max="1536" width="9.33203125" style="74"/>
    <col min="1537" max="1537" width="1.33203125" style="74" customWidth="1"/>
    <col min="1538" max="1538" width="1.5" style="74" customWidth="1"/>
    <col min="1539" max="1539" width="32.5" style="74" customWidth="1"/>
    <col min="1540" max="1552" width="8.83203125" style="74" customWidth="1"/>
    <col min="1553" max="1553" width="7.1640625" style="74" customWidth="1"/>
    <col min="1554" max="1554" width="14.1640625" style="74" customWidth="1"/>
    <col min="1555" max="1556" width="8.83203125" style="74" customWidth="1"/>
    <col min="1557" max="1557" width="9.33203125" style="74"/>
    <col min="1558" max="1561" width="9.1640625" style="74" customWidth="1"/>
    <col min="1562" max="1792" width="9.33203125" style="74"/>
    <col min="1793" max="1793" width="1.33203125" style="74" customWidth="1"/>
    <col min="1794" max="1794" width="1.5" style="74" customWidth="1"/>
    <col min="1795" max="1795" width="32.5" style="74" customWidth="1"/>
    <col min="1796" max="1808" width="8.83203125" style="74" customWidth="1"/>
    <col min="1809" max="1809" width="7.1640625" style="74" customWidth="1"/>
    <col min="1810" max="1810" width="14.1640625" style="74" customWidth="1"/>
    <col min="1811" max="1812" width="8.83203125" style="74" customWidth="1"/>
    <col min="1813" max="1813" width="9.33203125" style="74"/>
    <col min="1814" max="1817" width="9.1640625" style="74" customWidth="1"/>
    <col min="1818" max="2048" width="9.33203125" style="74"/>
    <col min="2049" max="2049" width="1.33203125" style="74" customWidth="1"/>
    <col min="2050" max="2050" width="1.5" style="74" customWidth="1"/>
    <col min="2051" max="2051" width="32.5" style="74" customWidth="1"/>
    <col min="2052" max="2064" width="8.83203125" style="74" customWidth="1"/>
    <col min="2065" max="2065" width="7.1640625" style="74" customWidth="1"/>
    <col min="2066" max="2066" width="14.1640625" style="74" customWidth="1"/>
    <col min="2067" max="2068" width="8.83203125" style="74" customWidth="1"/>
    <col min="2069" max="2069" width="9.33203125" style="74"/>
    <col min="2070" max="2073" width="9.1640625" style="74" customWidth="1"/>
    <col min="2074" max="2304" width="9.33203125" style="74"/>
    <col min="2305" max="2305" width="1.33203125" style="74" customWidth="1"/>
    <col min="2306" max="2306" width="1.5" style="74" customWidth="1"/>
    <col min="2307" max="2307" width="32.5" style="74" customWidth="1"/>
    <col min="2308" max="2320" width="8.83203125" style="74" customWidth="1"/>
    <col min="2321" max="2321" width="7.1640625" style="74" customWidth="1"/>
    <col min="2322" max="2322" width="14.1640625" style="74" customWidth="1"/>
    <col min="2323" max="2324" width="8.83203125" style="74" customWidth="1"/>
    <col min="2325" max="2325" width="9.33203125" style="74"/>
    <col min="2326" max="2329" width="9.1640625" style="74" customWidth="1"/>
    <col min="2330" max="2560" width="9.33203125" style="74"/>
    <col min="2561" max="2561" width="1.33203125" style="74" customWidth="1"/>
    <col min="2562" max="2562" width="1.5" style="74" customWidth="1"/>
    <col min="2563" max="2563" width="32.5" style="74" customWidth="1"/>
    <col min="2564" max="2576" width="8.83203125" style="74" customWidth="1"/>
    <col min="2577" max="2577" width="7.1640625" style="74" customWidth="1"/>
    <col min="2578" max="2578" width="14.1640625" style="74" customWidth="1"/>
    <col min="2579" max="2580" width="8.83203125" style="74" customWidth="1"/>
    <col min="2581" max="2581" width="9.33203125" style="74"/>
    <col min="2582" max="2585" width="9.1640625" style="74" customWidth="1"/>
    <col min="2586" max="2816" width="9.33203125" style="74"/>
    <col min="2817" max="2817" width="1.33203125" style="74" customWidth="1"/>
    <col min="2818" max="2818" width="1.5" style="74" customWidth="1"/>
    <col min="2819" max="2819" width="32.5" style="74" customWidth="1"/>
    <col min="2820" max="2832" width="8.83203125" style="74" customWidth="1"/>
    <col min="2833" max="2833" width="7.1640625" style="74" customWidth="1"/>
    <col min="2834" max="2834" width="14.1640625" style="74" customWidth="1"/>
    <col min="2835" max="2836" width="8.83203125" style="74" customWidth="1"/>
    <col min="2837" max="2837" width="9.33203125" style="74"/>
    <col min="2838" max="2841" width="9.1640625" style="74" customWidth="1"/>
    <col min="2842" max="3072" width="9.33203125" style="74"/>
    <col min="3073" max="3073" width="1.33203125" style="74" customWidth="1"/>
    <col min="3074" max="3074" width="1.5" style="74" customWidth="1"/>
    <col min="3075" max="3075" width="32.5" style="74" customWidth="1"/>
    <col min="3076" max="3088" width="8.83203125" style="74" customWidth="1"/>
    <col min="3089" max="3089" width="7.1640625" style="74" customWidth="1"/>
    <col min="3090" max="3090" width="14.1640625" style="74" customWidth="1"/>
    <col min="3091" max="3092" width="8.83203125" style="74" customWidth="1"/>
    <col min="3093" max="3093" width="9.33203125" style="74"/>
    <col min="3094" max="3097" width="9.1640625" style="74" customWidth="1"/>
    <col min="3098" max="3328" width="9.33203125" style="74"/>
    <col min="3329" max="3329" width="1.33203125" style="74" customWidth="1"/>
    <col min="3330" max="3330" width="1.5" style="74" customWidth="1"/>
    <col min="3331" max="3331" width="32.5" style="74" customWidth="1"/>
    <col min="3332" max="3344" width="8.83203125" style="74" customWidth="1"/>
    <col min="3345" max="3345" width="7.1640625" style="74" customWidth="1"/>
    <col min="3346" max="3346" width="14.1640625" style="74" customWidth="1"/>
    <col min="3347" max="3348" width="8.83203125" style="74" customWidth="1"/>
    <col min="3349" max="3349" width="9.33203125" style="74"/>
    <col min="3350" max="3353" width="9.1640625" style="74" customWidth="1"/>
    <col min="3354" max="3584" width="9.33203125" style="74"/>
    <col min="3585" max="3585" width="1.33203125" style="74" customWidth="1"/>
    <col min="3586" max="3586" width="1.5" style="74" customWidth="1"/>
    <col min="3587" max="3587" width="32.5" style="74" customWidth="1"/>
    <col min="3588" max="3600" width="8.83203125" style="74" customWidth="1"/>
    <col min="3601" max="3601" width="7.1640625" style="74" customWidth="1"/>
    <col min="3602" max="3602" width="14.1640625" style="74" customWidth="1"/>
    <col min="3603" max="3604" width="8.83203125" style="74" customWidth="1"/>
    <col min="3605" max="3605" width="9.33203125" style="74"/>
    <col min="3606" max="3609" width="9.1640625" style="74" customWidth="1"/>
    <col min="3610" max="3840" width="9.33203125" style="74"/>
    <col min="3841" max="3841" width="1.33203125" style="74" customWidth="1"/>
    <col min="3842" max="3842" width="1.5" style="74" customWidth="1"/>
    <col min="3843" max="3843" width="32.5" style="74" customWidth="1"/>
    <col min="3844" max="3856" width="8.83203125" style="74" customWidth="1"/>
    <col min="3857" max="3857" width="7.1640625" style="74" customWidth="1"/>
    <col min="3858" max="3858" width="14.1640625" style="74" customWidth="1"/>
    <col min="3859" max="3860" width="8.83203125" style="74" customWidth="1"/>
    <col min="3861" max="3861" width="9.33203125" style="74"/>
    <col min="3862" max="3865" width="9.1640625" style="74" customWidth="1"/>
    <col min="3866" max="4096" width="9.33203125" style="74"/>
    <col min="4097" max="4097" width="1.33203125" style="74" customWidth="1"/>
    <col min="4098" max="4098" width="1.5" style="74" customWidth="1"/>
    <col min="4099" max="4099" width="32.5" style="74" customWidth="1"/>
    <col min="4100" max="4112" width="8.83203125" style="74" customWidth="1"/>
    <col min="4113" max="4113" width="7.1640625" style="74" customWidth="1"/>
    <col min="4114" max="4114" width="14.1640625" style="74" customWidth="1"/>
    <col min="4115" max="4116" width="8.83203125" style="74" customWidth="1"/>
    <col min="4117" max="4117" width="9.33203125" style="74"/>
    <col min="4118" max="4121" width="9.1640625" style="74" customWidth="1"/>
    <col min="4122" max="4352" width="9.33203125" style="74"/>
    <col min="4353" max="4353" width="1.33203125" style="74" customWidth="1"/>
    <col min="4354" max="4354" width="1.5" style="74" customWidth="1"/>
    <col min="4355" max="4355" width="32.5" style="74" customWidth="1"/>
    <col min="4356" max="4368" width="8.83203125" style="74" customWidth="1"/>
    <col min="4369" max="4369" width="7.1640625" style="74" customWidth="1"/>
    <col min="4370" max="4370" width="14.1640625" style="74" customWidth="1"/>
    <col min="4371" max="4372" width="8.83203125" style="74" customWidth="1"/>
    <col min="4373" max="4373" width="9.33203125" style="74"/>
    <col min="4374" max="4377" width="9.1640625" style="74" customWidth="1"/>
    <col min="4378" max="4608" width="9.33203125" style="74"/>
    <col min="4609" max="4609" width="1.33203125" style="74" customWidth="1"/>
    <col min="4610" max="4610" width="1.5" style="74" customWidth="1"/>
    <col min="4611" max="4611" width="32.5" style="74" customWidth="1"/>
    <col min="4612" max="4624" width="8.83203125" style="74" customWidth="1"/>
    <col min="4625" max="4625" width="7.1640625" style="74" customWidth="1"/>
    <col min="4626" max="4626" width="14.1640625" style="74" customWidth="1"/>
    <col min="4627" max="4628" width="8.83203125" style="74" customWidth="1"/>
    <col min="4629" max="4629" width="9.33203125" style="74"/>
    <col min="4630" max="4633" width="9.1640625" style="74" customWidth="1"/>
    <col min="4634" max="4864" width="9.33203125" style="74"/>
    <col min="4865" max="4865" width="1.33203125" style="74" customWidth="1"/>
    <col min="4866" max="4866" width="1.5" style="74" customWidth="1"/>
    <col min="4867" max="4867" width="32.5" style="74" customWidth="1"/>
    <col min="4868" max="4880" width="8.83203125" style="74" customWidth="1"/>
    <col min="4881" max="4881" width="7.1640625" style="74" customWidth="1"/>
    <col min="4882" max="4882" width="14.1640625" style="74" customWidth="1"/>
    <col min="4883" max="4884" width="8.83203125" style="74" customWidth="1"/>
    <col min="4885" max="4885" width="9.33203125" style="74"/>
    <col min="4886" max="4889" width="9.1640625" style="74" customWidth="1"/>
    <col min="4890" max="5120" width="9.33203125" style="74"/>
    <col min="5121" max="5121" width="1.33203125" style="74" customWidth="1"/>
    <col min="5122" max="5122" width="1.5" style="74" customWidth="1"/>
    <col min="5123" max="5123" width="32.5" style="74" customWidth="1"/>
    <col min="5124" max="5136" width="8.83203125" style="74" customWidth="1"/>
    <col min="5137" max="5137" width="7.1640625" style="74" customWidth="1"/>
    <col min="5138" max="5138" width="14.1640625" style="74" customWidth="1"/>
    <col min="5139" max="5140" width="8.83203125" style="74" customWidth="1"/>
    <col min="5141" max="5141" width="9.33203125" style="74"/>
    <col min="5142" max="5145" width="9.1640625" style="74" customWidth="1"/>
    <col min="5146" max="5376" width="9.33203125" style="74"/>
    <col min="5377" max="5377" width="1.33203125" style="74" customWidth="1"/>
    <col min="5378" max="5378" width="1.5" style="74" customWidth="1"/>
    <col min="5379" max="5379" width="32.5" style="74" customWidth="1"/>
    <col min="5380" max="5392" width="8.83203125" style="74" customWidth="1"/>
    <col min="5393" max="5393" width="7.1640625" style="74" customWidth="1"/>
    <col min="5394" max="5394" width="14.1640625" style="74" customWidth="1"/>
    <col min="5395" max="5396" width="8.83203125" style="74" customWidth="1"/>
    <col min="5397" max="5397" width="9.33203125" style="74"/>
    <col min="5398" max="5401" width="9.1640625" style="74" customWidth="1"/>
    <col min="5402" max="5632" width="9.33203125" style="74"/>
    <col min="5633" max="5633" width="1.33203125" style="74" customWidth="1"/>
    <col min="5634" max="5634" width="1.5" style="74" customWidth="1"/>
    <col min="5635" max="5635" width="32.5" style="74" customWidth="1"/>
    <col min="5636" max="5648" width="8.83203125" style="74" customWidth="1"/>
    <col min="5649" max="5649" width="7.1640625" style="74" customWidth="1"/>
    <col min="5650" max="5650" width="14.1640625" style="74" customWidth="1"/>
    <col min="5651" max="5652" width="8.83203125" style="74" customWidth="1"/>
    <col min="5653" max="5653" width="9.33203125" style="74"/>
    <col min="5654" max="5657" width="9.1640625" style="74" customWidth="1"/>
    <col min="5658" max="5888" width="9.33203125" style="74"/>
    <col min="5889" max="5889" width="1.33203125" style="74" customWidth="1"/>
    <col min="5890" max="5890" width="1.5" style="74" customWidth="1"/>
    <col min="5891" max="5891" width="32.5" style="74" customWidth="1"/>
    <col min="5892" max="5904" width="8.83203125" style="74" customWidth="1"/>
    <col min="5905" max="5905" width="7.1640625" style="74" customWidth="1"/>
    <col min="5906" max="5906" width="14.1640625" style="74" customWidth="1"/>
    <col min="5907" max="5908" width="8.83203125" style="74" customWidth="1"/>
    <col min="5909" max="5909" width="9.33203125" style="74"/>
    <col min="5910" max="5913" width="9.1640625" style="74" customWidth="1"/>
    <col min="5914" max="6144" width="9.33203125" style="74"/>
    <col min="6145" max="6145" width="1.33203125" style="74" customWidth="1"/>
    <col min="6146" max="6146" width="1.5" style="74" customWidth="1"/>
    <col min="6147" max="6147" width="32.5" style="74" customWidth="1"/>
    <col min="6148" max="6160" width="8.83203125" style="74" customWidth="1"/>
    <col min="6161" max="6161" width="7.1640625" style="74" customWidth="1"/>
    <col min="6162" max="6162" width="14.1640625" style="74" customWidth="1"/>
    <col min="6163" max="6164" width="8.83203125" style="74" customWidth="1"/>
    <col min="6165" max="6165" width="9.33203125" style="74"/>
    <col min="6166" max="6169" width="9.1640625" style="74" customWidth="1"/>
    <col min="6170" max="6400" width="9.33203125" style="74"/>
    <col min="6401" max="6401" width="1.33203125" style="74" customWidth="1"/>
    <col min="6402" max="6402" width="1.5" style="74" customWidth="1"/>
    <col min="6403" max="6403" width="32.5" style="74" customWidth="1"/>
    <col min="6404" max="6416" width="8.83203125" style="74" customWidth="1"/>
    <col min="6417" max="6417" width="7.1640625" style="74" customWidth="1"/>
    <col min="6418" max="6418" width="14.1640625" style="74" customWidth="1"/>
    <col min="6419" max="6420" width="8.83203125" style="74" customWidth="1"/>
    <col min="6421" max="6421" width="9.33203125" style="74"/>
    <col min="6422" max="6425" width="9.1640625" style="74" customWidth="1"/>
    <col min="6426" max="6656" width="9.33203125" style="74"/>
    <col min="6657" max="6657" width="1.33203125" style="74" customWidth="1"/>
    <col min="6658" max="6658" width="1.5" style="74" customWidth="1"/>
    <col min="6659" max="6659" width="32.5" style="74" customWidth="1"/>
    <col min="6660" max="6672" width="8.83203125" style="74" customWidth="1"/>
    <col min="6673" max="6673" width="7.1640625" style="74" customWidth="1"/>
    <col min="6674" max="6674" width="14.1640625" style="74" customWidth="1"/>
    <col min="6675" max="6676" width="8.83203125" style="74" customWidth="1"/>
    <col min="6677" max="6677" width="9.33203125" style="74"/>
    <col min="6678" max="6681" width="9.1640625" style="74" customWidth="1"/>
    <col min="6682" max="6912" width="9.33203125" style="74"/>
    <col min="6913" max="6913" width="1.33203125" style="74" customWidth="1"/>
    <col min="6914" max="6914" width="1.5" style="74" customWidth="1"/>
    <col min="6915" max="6915" width="32.5" style="74" customWidth="1"/>
    <col min="6916" max="6928" width="8.83203125" style="74" customWidth="1"/>
    <col min="6929" max="6929" width="7.1640625" style="74" customWidth="1"/>
    <col min="6930" max="6930" width="14.1640625" style="74" customWidth="1"/>
    <col min="6931" max="6932" width="8.83203125" style="74" customWidth="1"/>
    <col min="6933" max="6933" width="9.33203125" style="74"/>
    <col min="6934" max="6937" width="9.1640625" style="74" customWidth="1"/>
    <col min="6938" max="7168" width="9.33203125" style="74"/>
    <col min="7169" max="7169" width="1.33203125" style="74" customWidth="1"/>
    <col min="7170" max="7170" width="1.5" style="74" customWidth="1"/>
    <col min="7171" max="7171" width="32.5" style="74" customWidth="1"/>
    <col min="7172" max="7184" width="8.83203125" style="74" customWidth="1"/>
    <col min="7185" max="7185" width="7.1640625" style="74" customWidth="1"/>
    <col min="7186" max="7186" width="14.1640625" style="74" customWidth="1"/>
    <col min="7187" max="7188" width="8.83203125" style="74" customWidth="1"/>
    <col min="7189" max="7189" width="9.33203125" style="74"/>
    <col min="7190" max="7193" width="9.1640625" style="74" customWidth="1"/>
    <col min="7194" max="7424" width="9.33203125" style="74"/>
    <col min="7425" max="7425" width="1.33203125" style="74" customWidth="1"/>
    <col min="7426" max="7426" width="1.5" style="74" customWidth="1"/>
    <col min="7427" max="7427" width="32.5" style="74" customWidth="1"/>
    <col min="7428" max="7440" width="8.83203125" style="74" customWidth="1"/>
    <col min="7441" max="7441" width="7.1640625" style="74" customWidth="1"/>
    <col min="7442" max="7442" width="14.1640625" style="74" customWidth="1"/>
    <col min="7443" max="7444" width="8.83203125" style="74" customWidth="1"/>
    <col min="7445" max="7445" width="9.33203125" style="74"/>
    <col min="7446" max="7449" width="9.1640625" style="74" customWidth="1"/>
    <col min="7450" max="7680" width="9.33203125" style="74"/>
    <col min="7681" max="7681" width="1.33203125" style="74" customWidth="1"/>
    <col min="7682" max="7682" width="1.5" style="74" customWidth="1"/>
    <col min="7683" max="7683" width="32.5" style="74" customWidth="1"/>
    <col min="7684" max="7696" width="8.83203125" style="74" customWidth="1"/>
    <col min="7697" max="7697" width="7.1640625" style="74" customWidth="1"/>
    <col min="7698" max="7698" width="14.1640625" style="74" customWidth="1"/>
    <col min="7699" max="7700" width="8.83203125" style="74" customWidth="1"/>
    <col min="7701" max="7701" width="9.33203125" style="74"/>
    <col min="7702" max="7705" width="9.1640625" style="74" customWidth="1"/>
    <col min="7706" max="7936" width="9.33203125" style="74"/>
    <col min="7937" max="7937" width="1.33203125" style="74" customWidth="1"/>
    <col min="7938" max="7938" width="1.5" style="74" customWidth="1"/>
    <col min="7939" max="7939" width="32.5" style="74" customWidth="1"/>
    <col min="7940" max="7952" width="8.83203125" style="74" customWidth="1"/>
    <col min="7953" max="7953" width="7.1640625" style="74" customWidth="1"/>
    <col min="7954" max="7954" width="14.1640625" style="74" customWidth="1"/>
    <col min="7955" max="7956" width="8.83203125" style="74" customWidth="1"/>
    <col min="7957" max="7957" width="9.33203125" style="74"/>
    <col min="7958" max="7961" width="9.1640625" style="74" customWidth="1"/>
    <col min="7962" max="8192" width="9.33203125" style="74"/>
    <col min="8193" max="8193" width="1.33203125" style="74" customWidth="1"/>
    <col min="8194" max="8194" width="1.5" style="74" customWidth="1"/>
    <col min="8195" max="8195" width="32.5" style="74" customWidth="1"/>
    <col min="8196" max="8208" width="8.83203125" style="74" customWidth="1"/>
    <col min="8209" max="8209" width="7.1640625" style="74" customWidth="1"/>
    <col min="8210" max="8210" width="14.1640625" style="74" customWidth="1"/>
    <col min="8211" max="8212" width="8.83203125" style="74" customWidth="1"/>
    <col min="8213" max="8213" width="9.33203125" style="74"/>
    <col min="8214" max="8217" width="9.1640625" style="74" customWidth="1"/>
    <col min="8218" max="8448" width="9.33203125" style="74"/>
    <col min="8449" max="8449" width="1.33203125" style="74" customWidth="1"/>
    <col min="8450" max="8450" width="1.5" style="74" customWidth="1"/>
    <col min="8451" max="8451" width="32.5" style="74" customWidth="1"/>
    <col min="8452" max="8464" width="8.83203125" style="74" customWidth="1"/>
    <col min="8465" max="8465" width="7.1640625" style="74" customWidth="1"/>
    <col min="8466" max="8466" width="14.1640625" style="74" customWidth="1"/>
    <col min="8467" max="8468" width="8.83203125" style="74" customWidth="1"/>
    <col min="8469" max="8469" width="9.33203125" style="74"/>
    <col min="8470" max="8473" width="9.1640625" style="74" customWidth="1"/>
    <col min="8474" max="8704" width="9.33203125" style="74"/>
    <col min="8705" max="8705" width="1.33203125" style="74" customWidth="1"/>
    <col min="8706" max="8706" width="1.5" style="74" customWidth="1"/>
    <col min="8707" max="8707" width="32.5" style="74" customWidth="1"/>
    <col min="8708" max="8720" width="8.83203125" style="74" customWidth="1"/>
    <col min="8721" max="8721" width="7.1640625" style="74" customWidth="1"/>
    <col min="8722" max="8722" width="14.1640625" style="74" customWidth="1"/>
    <col min="8723" max="8724" width="8.83203125" style="74" customWidth="1"/>
    <col min="8725" max="8725" width="9.33203125" style="74"/>
    <col min="8726" max="8729" width="9.1640625" style="74" customWidth="1"/>
    <col min="8730" max="8960" width="9.33203125" style="74"/>
    <col min="8961" max="8961" width="1.33203125" style="74" customWidth="1"/>
    <col min="8962" max="8962" width="1.5" style="74" customWidth="1"/>
    <col min="8963" max="8963" width="32.5" style="74" customWidth="1"/>
    <col min="8964" max="8976" width="8.83203125" style="74" customWidth="1"/>
    <col min="8977" max="8977" width="7.1640625" style="74" customWidth="1"/>
    <col min="8978" max="8978" width="14.1640625" style="74" customWidth="1"/>
    <col min="8979" max="8980" width="8.83203125" style="74" customWidth="1"/>
    <col min="8981" max="8981" width="9.33203125" style="74"/>
    <col min="8982" max="8985" width="9.1640625" style="74" customWidth="1"/>
    <col min="8986" max="9216" width="9.33203125" style="74"/>
    <col min="9217" max="9217" width="1.33203125" style="74" customWidth="1"/>
    <col min="9218" max="9218" width="1.5" style="74" customWidth="1"/>
    <col min="9219" max="9219" width="32.5" style="74" customWidth="1"/>
    <col min="9220" max="9232" width="8.83203125" style="74" customWidth="1"/>
    <col min="9233" max="9233" width="7.1640625" style="74" customWidth="1"/>
    <col min="9234" max="9234" width="14.1640625" style="74" customWidth="1"/>
    <col min="9235" max="9236" width="8.83203125" style="74" customWidth="1"/>
    <col min="9237" max="9237" width="9.33203125" style="74"/>
    <col min="9238" max="9241" width="9.1640625" style="74" customWidth="1"/>
    <col min="9242" max="9472" width="9.33203125" style="74"/>
    <col min="9473" max="9473" width="1.33203125" style="74" customWidth="1"/>
    <col min="9474" max="9474" width="1.5" style="74" customWidth="1"/>
    <col min="9475" max="9475" width="32.5" style="74" customWidth="1"/>
    <col min="9476" max="9488" width="8.83203125" style="74" customWidth="1"/>
    <col min="9489" max="9489" width="7.1640625" style="74" customWidth="1"/>
    <col min="9490" max="9490" width="14.1640625" style="74" customWidth="1"/>
    <col min="9491" max="9492" width="8.83203125" style="74" customWidth="1"/>
    <col min="9493" max="9493" width="9.33203125" style="74"/>
    <col min="9494" max="9497" width="9.1640625" style="74" customWidth="1"/>
    <col min="9498" max="9728" width="9.33203125" style="74"/>
    <col min="9729" max="9729" width="1.33203125" style="74" customWidth="1"/>
    <col min="9730" max="9730" width="1.5" style="74" customWidth="1"/>
    <col min="9731" max="9731" width="32.5" style="74" customWidth="1"/>
    <col min="9732" max="9744" width="8.83203125" style="74" customWidth="1"/>
    <col min="9745" max="9745" width="7.1640625" style="74" customWidth="1"/>
    <col min="9746" max="9746" width="14.1640625" style="74" customWidth="1"/>
    <col min="9747" max="9748" width="8.83203125" style="74" customWidth="1"/>
    <col min="9749" max="9749" width="9.33203125" style="74"/>
    <col min="9750" max="9753" width="9.1640625" style="74" customWidth="1"/>
    <col min="9754" max="9984" width="9.33203125" style="74"/>
    <col min="9985" max="9985" width="1.33203125" style="74" customWidth="1"/>
    <col min="9986" max="9986" width="1.5" style="74" customWidth="1"/>
    <col min="9987" max="9987" width="32.5" style="74" customWidth="1"/>
    <col min="9988" max="10000" width="8.83203125" style="74" customWidth="1"/>
    <col min="10001" max="10001" width="7.1640625" style="74" customWidth="1"/>
    <col min="10002" max="10002" width="14.1640625" style="74" customWidth="1"/>
    <col min="10003" max="10004" width="8.83203125" style="74" customWidth="1"/>
    <col min="10005" max="10005" width="9.33203125" style="74"/>
    <col min="10006" max="10009" width="9.1640625" style="74" customWidth="1"/>
    <col min="10010" max="10240" width="9.33203125" style="74"/>
    <col min="10241" max="10241" width="1.33203125" style="74" customWidth="1"/>
    <col min="10242" max="10242" width="1.5" style="74" customWidth="1"/>
    <col min="10243" max="10243" width="32.5" style="74" customWidth="1"/>
    <col min="10244" max="10256" width="8.83203125" style="74" customWidth="1"/>
    <col min="10257" max="10257" width="7.1640625" style="74" customWidth="1"/>
    <col min="10258" max="10258" width="14.1640625" style="74" customWidth="1"/>
    <col min="10259" max="10260" width="8.83203125" style="74" customWidth="1"/>
    <col min="10261" max="10261" width="9.33203125" style="74"/>
    <col min="10262" max="10265" width="9.1640625" style="74" customWidth="1"/>
    <col min="10266" max="10496" width="9.33203125" style="74"/>
    <col min="10497" max="10497" width="1.33203125" style="74" customWidth="1"/>
    <col min="10498" max="10498" width="1.5" style="74" customWidth="1"/>
    <col min="10499" max="10499" width="32.5" style="74" customWidth="1"/>
    <col min="10500" max="10512" width="8.83203125" style="74" customWidth="1"/>
    <col min="10513" max="10513" width="7.1640625" style="74" customWidth="1"/>
    <col min="10514" max="10514" width="14.1640625" style="74" customWidth="1"/>
    <col min="10515" max="10516" width="8.83203125" style="74" customWidth="1"/>
    <col min="10517" max="10517" width="9.33203125" style="74"/>
    <col min="10518" max="10521" width="9.1640625" style="74" customWidth="1"/>
    <col min="10522" max="10752" width="9.33203125" style="74"/>
    <col min="10753" max="10753" width="1.33203125" style="74" customWidth="1"/>
    <col min="10754" max="10754" width="1.5" style="74" customWidth="1"/>
    <col min="10755" max="10755" width="32.5" style="74" customWidth="1"/>
    <col min="10756" max="10768" width="8.83203125" style="74" customWidth="1"/>
    <col min="10769" max="10769" width="7.1640625" style="74" customWidth="1"/>
    <col min="10770" max="10770" width="14.1640625" style="74" customWidth="1"/>
    <col min="10771" max="10772" width="8.83203125" style="74" customWidth="1"/>
    <col min="10773" max="10773" width="9.33203125" style="74"/>
    <col min="10774" max="10777" width="9.1640625" style="74" customWidth="1"/>
    <col min="10778" max="11008" width="9.33203125" style="74"/>
    <col min="11009" max="11009" width="1.33203125" style="74" customWidth="1"/>
    <col min="11010" max="11010" width="1.5" style="74" customWidth="1"/>
    <col min="11011" max="11011" width="32.5" style="74" customWidth="1"/>
    <col min="11012" max="11024" width="8.83203125" style="74" customWidth="1"/>
    <col min="11025" max="11025" width="7.1640625" style="74" customWidth="1"/>
    <col min="11026" max="11026" width="14.1640625" style="74" customWidth="1"/>
    <col min="11027" max="11028" width="8.83203125" style="74" customWidth="1"/>
    <col min="11029" max="11029" width="9.33203125" style="74"/>
    <col min="11030" max="11033" width="9.1640625" style="74" customWidth="1"/>
    <col min="11034" max="11264" width="9.33203125" style="74"/>
    <col min="11265" max="11265" width="1.33203125" style="74" customWidth="1"/>
    <col min="11266" max="11266" width="1.5" style="74" customWidth="1"/>
    <col min="11267" max="11267" width="32.5" style="74" customWidth="1"/>
    <col min="11268" max="11280" width="8.83203125" style="74" customWidth="1"/>
    <col min="11281" max="11281" width="7.1640625" style="74" customWidth="1"/>
    <col min="11282" max="11282" width="14.1640625" style="74" customWidth="1"/>
    <col min="11283" max="11284" width="8.83203125" style="74" customWidth="1"/>
    <col min="11285" max="11285" width="9.33203125" style="74"/>
    <col min="11286" max="11289" width="9.1640625" style="74" customWidth="1"/>
    <col min="11290" max="11520" width="9.33203125" style="74"/>
    <col min="11521" max="11521" width="1.33203125" style="74" customWidth="1"/>
    <col min="11522" max="11522" width="1.5" style="74" customWidth="1"/>
    <col min="11523" max="11523" width="32.5" style="74" customWidth="1"/>
    <col min="11524" max="11536" width="8.83203125" style="74" customWidth="1"/>
    <col min="11537" max="11537" width="7.1640625" style="74" customWidth="1"/>
    <col min="11538" max="11538" width="14.1640625" style="74" customWidth="1"/>
    <col min="11539" max="11540" width="8.83203125" style="74" customWidth="1"/>
    <col min="11541" max="11541" width="9.33203125" style="74"/>
    <col min="11542" max="11545" width="9.1640625" style="74" customWidth="1"/>
    <col min="11546" max="11776" width="9.33203125" style="74"/>
    <col min="11777" max="11777" width="1.33203125" style="74" customWidth="1"/>
    <col min="11778" max="11778" width="1.5" style="74" customWidth="1"/>
    <col min="11779" max="11779" width="32.5" style="74" customWidth="1"/>
    <col min="11780" max="11792" width="8.83203125" style="74" customWidth="1"/>
    <col min="11793" max="11793" width="7.1640625" style="74" customWidth="1"/>
    <col min="11794" max="11794" width="14.1640625" style="74" customWidth="1"/>
    <col min="11795" max="11796" width="8.83203125" style="74" customWidth="1"/>
    <col min="11797" max="11797" width="9.33203125" style="74"/>
    <col min="11798" max="11801" width="9.1640625" style="74" customWidth="1"/>
    <col min="11802" max="12032" width="9.33203125" style="74"/>
    <col min="12033" max="12033" width="1.33203125" style="74" customWidth="1"/>
    <col min="12034" max="12034" width="1.5" style="74" customWidth="1"/>
    <col min="12035" max="12035" width="32.5" style="74" customWidth="1"/>
    <col min="12036" max="12048" width="8.83203125" style="74" customWidth="1"/>
    <col min="12049" max="12049" width="7.1640625" style="74" customWidth="1"/>
    <col min="12050" max="12050" width="14.1640625" style="74" customWidth="1"/>
    <col min="12051" max="12052" width="8.83203125" style="74" customWidth="1"/>
    <col min="12053" max="12053" width="9.33203125" style="74"/>
    <col min="12054" max="12057" width="9.1640625" style="74" customWidth="1"/>
    <col min="12058" max="12288" width="9.33203125" style="74"/>
    <col min="12289" max="12289" width="1.33203125" style="74" customWidth="1"/>
    <col min="12290" max="12290" width="1.5" style="74" customWidth="1"/>
    <col min="12291" max="12291" width="32.5" style="74" customWidth="1"/>
    <col min="12292" max="12304" width="8.83203125" style="74" customWidth="1"/>
    <col min="12305" max="12305" width="7.1640625" style="74" customWidth="1"/>
    <col min="12306" max="12306" width="14.1640625" style="74" customWidth="1"/>
    <col min="12307" max="12308" width="8.83203125" style="74" customWidth="1"/>
    <col min="12309" max="12309" width="9.33203125" style="74"/>
    <col min="12310" max="12313" width="9.1640625" style="74" customWidth="1"/>
    <col min="12314" max="12544" width="9.33203125" style="74"/>
    <col min="12545" max="12545" width="1.33203125" style="74" customWidth="1"/>
    <col min="12546" max="12546" width="1.5" style="74" customWidth="1"/>
    <col min="12547" max="12547" width="32.5" style="74" customWidth="1"/>
    <col min="12548" max="12560" width="8.83203125" style="74" customWidth="1"/>
    <col min="12561" max="12561" width="7.1640625" style="74" customWidth="1"/>
    <col min="12562" max="12562" width="14.1640625" style="74" customWidth="1"/>
    <col min="12563" max="12564" width="8.83203125" style="74" customWidth="1"/>
    <col min="12565" max="12565" width="9.33203125" style="74"/>
    <col min="12566" max="12569" width="9.1640625" style="74" customWidth="1"/>
    <col min="12570" max="12800" width="9.33203125" style="74"/>
    <col min="12801" max="12801" width="1.33203125" style="74" customWidth="1"/>
    <col min="12802" max="12802" width="1.5" style="74" customWidth="1"/>
    <col min="12803" max="12803" width="32.5" style="74" customWidth="1"/>
    <col min="12804" max="12816" width="8.83203125" style="74" customWidth="1"/>
    <col min="12817" max="12817" width="7.1640625" style="74" customWidth="1"/>
    <col min="12818" max="12818" width="14.1640625" style="74" customWidth="1"/>
    <col min="12819" max="12820" width="8.83203125" style="74" customWidth="1"/>
    <col min="12821" max="12821" width="9.33203125" style="74"/>
    <col min="12822" max="12825" width="9.1640625" style="74" customWidth="1"/>
    <col min="12826" max="13056" width="9.33203125" style="74"/>
    <col min="13057" max="13057" width="1.33203125" style="74" customWidth="1"/>
    <col min="13058" max="13058" width="1.5" style="74" customWidth="1"/>
    <col min="13059" max="13059" width="32.5" style="74" customWidth="1"/>
    <col min="13060" max="13072" width="8.83203125" style="74" customWidth="1"/>
    <col min="13073" max="13073" width="7.1640625" style="74" customWidth="1"/>
    <col min="13074" max="13074" width="14.1640625" style="74" customWidth="1"/>
    <col min="13075" max="13076" width="8.83203125" style="74" customWidth="1"/>
    <col min="13077" max="13077" width="9.33203125" style="74"/>
    <col min="13078" max="13081" width="9.1640625" style="74" customWidth="1"/>
    <col min="13082" max="13312" width="9.33203125" style="74"/>
    <col min="13313" max="13313" width="1.33203125" style="74" customWidth="1"/>
    <col min="13314" max="13314" width="1.5" style="74" customWidth="1"/>
    <col min="13315" max="13315" width="32.5" style="74" customWidth="1"/>
    <col min="13316" max="13328" width="8.83203125" style="74" customWidth="1"/>
    <col min="13329" max="13329" width="7.1640625" style="74" customWidth="1"/>
    <col min="13330" max="13330" width="14.1640625" style="74" customWidth="1"/>
    <col min="13331" max="13332" width="8.83203125" style="74" customWidth="1"/>
    <col min="13333" max="13333" width="9.33203125" style="74"/>
    <col min="13334" max="13337" width="9.1640625" style="74" customWidth="1"/>
    <col min="13338" max="13568" width="9.33203125" style="74"/>
    <col min="13569" max="13569" width="1.33203125" style="74" customWidth="1"/>
    <col min="13570" max="13570" width="1.5" style="74" customWidth="1"/>
    <col min="13571" max="13571" width="32.5" style="74" customWidth="1"/>
    <col min="13572" max="13584" width="8.83203125" style="74" customWidth="1"/>
    <col min="13585" max="13585" width="7.1640625" style="74" customWidth="1"/>
    <col min="13586" max="13586" width="14.1640625" style="74" customWidth="1"/>
    <col min="13587" max="13588" width="8.83203125" style="74" customWidth="1"/>
    <col min="13589" max="13589" width="9.33203125" style="74"/>
    <col min="13590" max="13593" width="9.1640625" style="74" customWidth="1"/>
    <col min="13594" max="13824" width="9.33203125" style="74"/>
    <col min="13825" max="13825" width="1.33203125" style="74" customWidth="1"/>
    <col min="13826" max="13826" width="1.5" style="74" customWidth="1"/>
    <col min="13827" max="13827" width="32.5" style="74" customWidth="1"/>
    <col min="13828" max="13840" width="8.83203125" style="74" customWidth="1"/>
    <col min="13841" max="13841" width="7.1640625" style="74" customWidth="1"/>
    <col min="13842" max="13842" width="14.1640625" style="74" customWidth="1"/>
    <col min="13843" max="13844" width="8.83203125" style="74" customWidth="1"/>
    <col min="13845" max="13845" width="9.33203125" style="74"/>
    <col min="13846" max="13849" width="9.1640625" style="74" customWidth="1"/>
    <col min="13850" max="14080" width="9.33203125" style="74"/>
    <col min="14081" max="14081" width="1.33203125" style="74" customWidth="1"/>
    <col min="14082" max="14082" width="1.5" style="74" customWidth="1"/>
    <col min="14083" max="14083" width="32.5" style="74" customWidth="1"/>
    <col min="14084" max="14096" width="8.83203125" style="74" customWidth="1"/>
    <col min="14097" max="14097" width="7.1640625" style="74" customWidth="1"/>
    <col min="14098" max="14098" width="14.1640625" style="74" customWidth="1"/>
    <col min="14099" max="14100" width="8.83203125" style="74" customWidth="1"/>
    <col min="14101" max="14101" width="9.33203125" style="74"/>
    <col min="14102" max="14105" width="9.1640625" style="74" customWidth="1"/>
    <col min="14106" max="14336" width="9.33203125" style="74"/>
    <col min="14337" max="14337" width="1.33203125" style="74" customWidth="1"/>
    <col min="14338" max="14338" width="1.5" style="74" customWidth="1"/>
    <col min="14339" max="14339" width="32.5" style="74" customWidth="1"/>
    <col min="14340" max="14352" width="8.83203125" style="74" customWidth="1"/>
    <col min="14353" max="14353" width="7.1640625" style="74" customWidth="1"/>
    <col min="14354" max="14354" width="14.1640625" style="74" customWidth="1"/>
    <col min="14355" max="14356" width="8.83203125" style="74" customWidth="1"/>
    <col min="14357" max="14357" width="9.33203125" style="74"/>
    <col min="14358" max="14361" width="9.1640625" style="74" customWidth="1"/>
    <col min="14362" max="14592" width="9.33203125" style="74"/>
    <col min="14593" max="14593" width="1.33203125" style="74" customWidth="1"/>
    <col min="14594" max="14594" width="1.5" style="74" customWidth="1"/>
    <col min="14595" max="14595" width="32.5" style="74" customWidth="1"/>
    <col min="14596" max="14608" width="8.83203125" style="74" customWidth="1"/>
    <col min="14609" max="14609" width="7.1640625" style="74" customWidth="1"/>
    <col min="14610" max="14610" width="14.1640625" style="74" customWidth="1"/>
    <col min="14611" max="14612" width="8.83203125" style="74" customWidth="1"/>
    <col min="14613" max="14613" width="9.33203125" style="74"/>
    <col min="14614" max="14617" width="9.1640625" style="74" customWidth="1"/>
    <col min="14618" max="14848" width="9.33203125" style="74"/>
    <col min="14849" max="14849" width="1.33203125" style="74" customWidth="1"/>
    <col min="14850" max="14850" width="1.5" style="74" customWidth="1"/>
    <col min="14851" max="14851" width="32.5" style="74" customWidth="1"/>
    <col min="14852" max="14864" width="8.83203125" style="74" customWidth="1"/>
    <col min="14865" max="14865" width="7.1640625" style="74" customWidth="1"/>
    <col min="14866" max="14866" width="14.1640625" style="74" customWidth="1"/>
    <col min="14867" max="14868" width="8.83203125" style="74" customWidth="1"/>
    <col min="14869" max="14869" width="9.33203125" style="74"/>
    <col min="14870" max="14873" width="9.1640625" style="74" customWidth="1"/>
    <col min="14874" max="15104" width="9.33203125" style="74"/>
    <col min="15105" max="15105" width="1.33203125" style="74" customWidth="1"/>
    <col min="15106" max="15106" width="1.5" style="74" customWidth="1"/>
    <col min="15107" max="15107" width="32.5" style="74" customWidth="1"/>
    <col min="15108" max="15120" width="8.83203125" style="74" customWidth="1"/>
    <col min="15121" max="15121" width="7.1640625" style="74" customWidth="1"/>
    <col min="15122" max="15122" width="14.1640625" style="74" customWidth="1"/>
    <col min="15123" max="15124" width="8.83203125" style="74" customWidth="1"/>
    <col min="15125" max="15125" width="9.33203125" style="74"/>
    <col min="15126" max="15129" width="9.1640625" style="74" customWidth="1"/>
    <col min="15130" max="15360" width="9.33203125" style="74"/>
    <col min="15361" max="15361" width="1.33203125" style="74" customWidth="1"/>
    <col min="15362" max="15362" width="1.5" style="74" customWidth="1"/>
    <col min="15363" max="15363" width="32.5" style="74" customWidth="1"/>
    <col min="15364" max="15376" width="8.83203125" style="74" customWidth="1"/>
    <col min="15377" max="15377" width="7.1640625" style="74" customWidth="1"/>
    <col min="15378" max="15378" width="14.1640625" style="74" customWidth="1"/>
    <col min="15379" max="15380" width="8.83203125" style="74" customWidth="1"/>
    <col min="15381" max="15381" width="9.33203125" style="74"/>
    <col min="15382" max="15385" width="9.1640625" style="74" customWidth="1"/>
    <col min="15386" max="15616" width="9.33203125" style="74"/>
    <col min="15617" max="15617" width="1.33203125" style="74" customWidth="1"/>
    <col min="15618" max="15618" width="1.5" style="74" customWidth="1"/>
    <col min="15619" max="15619" width="32.5" style="74" customWidth="1"/>
    <col min="15620" max="15632" width="8.83203125" style="74" customWidth="1"/>
    <col min="15633" max="15633" width="7.1640625" style="74" customWidth="1"/>
    <col min="15634" max="15634" width="14.1640625" style="74" customWidth="1"/>
    <col min="15635" max="15636" width="8.83203125" style="74" customWidth="1"/>
    <col min="15637" max="15637" width="9.33203125" style="74"/>
    <col min="15638" max="15641" width="9.1640625" style="74" customWidth="1"/>
    <col min="15642" max="15872" width="9.33203125" style="74"/>
    <col min="15873" max="15873" width="1.33203125" style="74" customWidth="1"/>
    <col min="15874" max="15874" width="1.5" style="74" customWidth="1"/>
    <col min="15875" max="15875" width="32.5" style="74" customWidth="1"/>
    <col min="15876" max="15888" width="8.83203125" style="74" customWidth="1"/>
    <col min="15889" max="15889" width="7.1640625" style="74" customWidth="1"/>
    <col min="15890" max="15890" width="14.1640625" style="74" customWidth="1"/>
    <col min="15891" max="15892" width="8.83203125" style="74" customWidth="1"/>
    <col min="15893" max="15893" width="9.33203125" style="74"/>
    <col min="15894" max="15897" width="9.1640625" style="74" customWidth="1"/>
    <col min="15898" max="16128" width="9.33203125" style="74"/>
    <col min="16129" max="16129" width="1.33203125" style="74" customWidth="1"/>
    <col min="16130" max="16130" width="1.5" style="74" customWidth="1"/>
    <col min="16131" max="16131" width="32.5" style="74" customWidth="1"/>
    <col min="16132" max="16144" width="8.83203125" style="74" customWidth="1"/>
    <col min="16145" max="16145" width="7.1640625" style="74" customWidth="1"/>
    <col min="16146" max="16146" width="14.1640625" style="74" customWidth="1"/>
    <col min="16147" max="16148" width="8.83203125" style="74" customWidth="1"/>
    <col min="16149" max="16149" width="9.33203125" style="74"/>
    <col min="16150" max="16153" width="9.1640625" style="74" customWidth="1"/>
    <col min="16154" max="16384" width="9.33203125" style="74"/>
  </cols>
  <sheetData>
    <row r="1" spans="1:36" x14ac:dyDescent="0.2">
      <c r="A1" s="73" t="s">
        <v>0</v>
      </c>
    </row>
    <row r="2" spans="1:36" x14ac:dyDescent="0.2">
      <c r="A2" s="73" t="s">
        <v>143</v>
      </c>
    </row>
    <row r="3" spans="1:36" x14ac:dyDescent="0.2">
      <c r="A3" s="74" t="s">
        <v>83</v>
      </c>
    </row>
    <row r="4" spans="1:36" x14ac:dyDescent="0.2">
      <c r="A4" s="74" t="s">
        <v>84</v>
      </c>
    </row>
    <row r="7" spans="1:36" hidden="1" x14ac:dyDescent="0.2">
      <c r="A7" s="73" t="s">
        <v>85</v>
      </c>
    </row>
    <row r="8" spans="1:36" x14ac:dyDescent="0.2">
      <c r="A8" s="73" t="s">
        <v>86</v>
      </c>
    </row>
    <row r="10" spans="1:36" s="75" customFormat="1" x14ac:dyDescent="0.2">
      <c r="A10" s="75" t="s">
        <v>124</v>
      </c>
      <c r="B10" s="76"/>
      <c r="C10" s="77"/>
      <c r="D10" s="238">
        <v>2023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  <c r="Q10" s="230">
        <f>+D10+1</f>
        <v>2024</v>
      </c>
      <c r="R10" s="230"/>
      <c r="S10" s="230"/>
      <c r="T10" s="230"/>
      <c r="U10" s="230"/>
      <c r="V10" s="230">
        <f>+Q10+1</f>
        <v>2025</v>
      </c>
      <c r="W10" s="230"/>
      <c r="X10" s="230"/>
      <c r="Y10" s="230"/>
      <c r="Z10" s="230"/>
      <c r="AA10" s="230">
        <f>+V10+1</f>
        <v>2026</v>
      </c>
      <c r="AB10" s="230"/>
      <c r="AC10" s="230"/>
      <c r="AD10" s="230"/>
      <c r="AE10" s="230"/>
      <c r="AF10" s="230">
        <f>+AA10+1</f>
        <v>2027</v>
      </c>
      <c r="AG10" s="230"/>
      <c r="AH10" s="230"/>
      <c r="AI10" s="230"/>
      <c r="AJ10" s="230"/>
    </row>
    <row r="11" spans="1:36" s="75" customFormat="1" x14ac:dyDescent="0.2">
      <c r="B11" s="241" t="s">
        <v>99</v>
      </c>
      <c r="C11" s="229"/>
      <c r="D11" s="81" t="s">
        <v>1</v>
      </c>
      <c r="E11" s="81" t="s">
        <v>2</v>
      </c>
      <c r="F11" s="81" t="s">
        <v>3</v>
      </c>
      <c r="G11" s="81" t="s">
        <v>4</v>
      </c>
      <c r="H11" s="81" t="s">
        <v>5</v>
      </c>
      <c r="I11" s="81" t="s">
        <v>6</v>
      </c>
      <c r="J11" s="81" t="s">
        <v>7</v>
      </c>
      <c r="K11" s="81" t="s">
        <v>8</v>
      </c>
      <c r="L11" s="81" t="s">
        <v>13</v>
      </c>
      <c r="M11" s="81" t="s">
        <v>9</v>
      </c>
      <c r="N11" s="81" t="s">
        <v>10</v>
      </c>
      <c r="O11" s="81" t="s">
        <v>11</v>
      </c>
      <c r="P11" s="81" t="s">
        <v>105</v>
      </c>
      <c r="Q11" s="81" t="s">
        <v>106</v>
      </c>
      <c r="R11" s="81" t="s">
        <v>107</v>
      </c>
      <c r="S11" s="81" t="s">
        <v>108</v>
      </c>
      <c r="T11" s="81" t="s">
        <v>109</v>
      </c>
      <c r="U11" s="81" t="s">
        <v>105</v>
      </c>
      <c r="V11" s="81" t="s">
        <v>106</v>
      </c>
      <c r="W11" s="81" t="s">
        <v>107</v>
      </c>
      <c r="X11" s="81" t="s">
        <v>108</v>
      </c>
      <c r="Y11" s="81" t="s">
        <v>109</v>
      </c>
      <c r="Z11" s="81" t="s">
        <v>105</v>
      </c>
      <c r="AA11" s="217" t="s">
        <v>106</v>
      </c>
      <c r="AB11" s="217" t="s">
        <v>107</v>
      </c>
      <c r="AC11" s="217" t="s">
        <v>108</v>
      </c>
      <c r="AD11" s="217" t="s">
        <v>109</v>
      </c>
      <c r="AE11" s="217" t="s">
        <v>105</v>
      </c>
      <c r="AF11" s="217" t="s">
        <v>106</v>
      </c>
      <c r="AG11" s="217" t="s">
        <v>107</v>
      </c>
      <c r="AH11" s="217" t="s">
        <v>108</v>
      </c>
      <c r="AI11" s="217" t="s">
        <v>109</v>
      </c>
      <c r="AJ11" s="217" t="s">
        <v>105</v>
      </c>
    </row>
    <row r="12" spans="1:36" x14ac:dyDescent="0.2">
      <c r="B12" s="82"/>
      <c r="C12" s="83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5"/>
      <c r="Q12" s="82"/>
      <c r="R12" s="83"/>
      <c r="S12" s="83"/>
      <c r="T12" s="83"/>
      <c r="U12" s="85"/>
      <c r="V12" s="82"/>
      <c r="W12" s="83"/>
      <c r="X12" s="83"/>
      <c r="Y12" s="83"/>
      <c r="Z12" s="85"/>
      <c r="AA12" s="82"/>
      <c r="AB12" s="83"/>
      <c r="AC12" s="83"/>
      <c r="AD12" s="83"/>
      <c r="AE12" s="85"/>
      <c r="AF12" s="82"/>
      <c r="AG12" s="83"/>
      <c r="AH12" s="83"/>
      <c r="AI12" s="83"/>
      <c r="AJ12" s="85"/>
    </row>
    <row r="13" spans="1:36" x14ac:dyDescent="0.2">
      <c r="B13" s="86" t="s">
        <v>78</v>
      </c>
      <c r="C13" s="83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5"/>
      <c r="Q13" s="82"/>
      <c r="R13" s="83"/>
      <c r="S13" s="83"/>
      <c r="T13" s="83"/>
      <c r="U13" s="85"/>
      <c r="V13" s="82"/>
      <c r="W13" s="83"/>
      <c r="X13" s="83"/>
      <c r="Y13" s="83"/>
      <c r="Z13" s="85"/>
      <c r="AA13" s="82"/>
      <c r="AB13" s="83"/>
      <c r="AC13" s="83"/>
      <c r="AD13" s="83"/>
      <c r="AE13" s="85"/>
      <c r="AF13" s="82"/>
      <c r="AG13" s="83"/>
      <c r="AH13" s="83"/>
      <c r="AI13" s="83"/>
      <c r="AJ13" s="85"/>
    </row>
    <row r="14" spans="1:36" x14ac:dyDescent="0.2">
      <c r="B14" s="82"/>
      <c r="C14" s="83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5"/>
      <c r="Q14" s="82"/>
      <c r="R14" s="83"/>
      <c r="S14" s="83"/>
      <c r="T14" s="83"/>
      <c r="U14" s="85"/>
      <c r="V14" s="82"/>
      <c r="W14" s="83"/>
      <c r="X14" s="83"/>
      <c r="Y14" s="83"/>
      <c r="Z14" s="85"/>
      <c r="AA14" s="82"/>
      <c r="AB14" s="83"/>
      <c r="AC14" s="83"/>
      <c r="AD14" s="83"/>
      <c r="AE14" s="85"/>
      <c r="AF14" s="82"/>
      <c r="AG14" s="83"/>
      <c r="AH14" s="83"/>
      <c r="AI14" s="83"/>
      <c r="AJ14" s="85"/>
    </row>
    <row r="15" spans="1:36" x14ac:dyDescent="0.2">
      <c r="B15" s="82" t="s">
        <v>125</v>
      </c>
      <c r="C15" s="83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5"/>
      <c r="Q15" s="82"/>
      <c r="R15" s="83"/>
      <c r="S15" s="83"/>
      <c r="T15" s="83"/>
      <c r="U15" s="85"/>
      <c r="V15" s="82"/>
      <c r="W15" s="83"/>
      <c r="X15" s="83"/>
      <c r="Y15" s="83"/>
      <c r="Z15" s="85"/>
      <c r="AA15" s="82"/>
      <c r="AB15" s="83"/>
      <c r="AC15" s="83"/>
      <c r="AD15" s="83"/>
      <c r="AE15" s="85"/>
      <c r="AF15" s="82"/>
      <c r="AG15" s="83"/>
      <c r="AH15" s="83"/>
      <c r="AI15" s="83"/>
      <c r="AJ15" s="85"/>
    </row>
    <row r="16" spans="1:36" x14ac:dyDescent="0.2">
      <c r="B16" s="82"/>
      <c r="C16" s="90" t="s">
        <v>126</v>
      </c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5"/>
      <c r="Q16" s="82"/>
      <c r="R16" s="83"/>
      <c r="S16" s="83"/>
      <c r="T16" s="83"/>
      <c r="U16" s="85"/>
      <c r="V16" s="82"/>
      <c r="W16" s="83"/>
      <c r="X16" s="83"/>
      <c r="Y16" s="83"/>
      <c r="Z16" s="85"/>
      <c r="AA16" s="82"/>
      <c r="AB16" s="83"/>
      <c r="AC16" s="83"/>
      <c r="AD16" s="83"/>
      <c r="AE16" s="85"/>
      <c r="AF16" s="82"/>
      <c r="AG16" s="83"/>
      <c r="AH16" s="83"/>
      <c r="AI16" s="83"/>
      <c r="AJ16" s="85"/>
    </row>
    <row r="17" spans="2:36" x14ac:dyDescent="0.2">
      <c r="B17" s="82"/>
      <c r="C17" s="90" t="s">
        <v>103</v>
      </c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5"/>
      <c r="Q17" s="82"/>
      <c r="R17" s="83"/>
      <c r="S17" s="83"/>
      <c r="T17" s="83"/>
      <c r="U17" s="85"/>
      <c r="V17" s="82"/>
      <c r="W17" s="83"/>
      <c r="X17" s="83"/>
      <c r="Y17" s="83"/>
      <c r="Z17" s="85"/>
      <c r="AA17" s="82"/>
      <c r="AB17" s="83"/>
      <c r="AC17" s="83"/>
      <c r="AD17" s="83"/>
      <c r="AE17" s="85"/>
      <c r="AF17" s="82"/>
      <c r="AG17" s="83"/>
      <c r="AH17" s="83"/>
      <c r="AI17" s="83"/>
      <c r="AJ17" s="85"/>
    </row>
    <row r="18" spans="2:36" x14ac:dyDescent="0.2">
      <c r="B18" s="82"/>
      <c r="C18" s="90" t="s">
        <v>110</v>
      </c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5"/>
      <c r="Q18" s="82"/>
      <c r="R18" s="83"/>
      <c r="S18" s="83"/>
      <c r="T18" s="83"/>
      <c r="U18" s="85"/>
      <c r="V18" s="82"/>
      <c r="W18" s="83"/>
      <c r="X18" s="83"/>
      <c r="Y18" s="83"/>
      <c r="Z18" s="85"/>
      <c r="AA18" s="82"/>
      <c r="AB18" s="83"/>
      <c r="AC18" s="83"/>
      <c r="AD18" s="83"/>
      <c r="AE18" s="85"/>
      <c r="AF18" s="82"/>
      <c r="AG18" s="83"/>
      <c r="AH18" s="83"/>
      <c r="AI18" s="83"/>
      <c r="AJ18" s="85"/>
    </row>
    <row r="19" spans="2:36" x14ac:dyDescent="0.2">
      <c r="B19" s="82"/>
      <c r="C19" s="90" t="s">
        <v>110</v>
      </c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5"/>
      <c r="Q19" s="82"/>
      <c r="R19" s="83"/>
      <c r="S19" s="83"/>
      <c r="T19" s="83"/>
      <c r="U19" s="85"/>
      <c r="V19" s="82"/>
      <c r="W19" s="83"/>
      <c r="X19" s="83"/>
      <c r="Y19" s="83"/>
      <c r="Z19" s="85"/>
      <c r="AA19" s="82"/>
      <c r="AB19" s="83"/>
      <c r="AC19" s="83"/>
      <c r="AD19" s="83"/>
      <c r="AE19" s="85"/>
      <c r="AF19" s="82"/>
      <c r="AG19" s="83"/>
      <c r="AH19" s="83"/>
      <c r="AI19" s="83"/>
      <c r="AJ19" s="85"/>
    </row>
    <row r="20" spans="2:36" x14ac:dyDescent="0.2">
      <c r="B20" s="82"/>
      <c r="C20" s="90" t="s">
        <v>110</v>
      </c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5"/>
      <c r="Q20" s="82"/>
      <c r="R20" s="83"/>
      <c r="S20" s="83"/>
      <c r="T20" s="83"/>
      <c r="U20" s="85"/>
      <c r="V20" s="82"/>
      <c r="W20" s="83"/>
      <c r="X20" s="83"/>
      <c r="Y20" s="83"/>
      <c r="Z20" s="85"/>
      <c r="AA20" s="82"/>
      <c r="AB20" s="83"/>
      <c r="AC20" s="83"/>
      <c r="AD20" s="83"/>
      <c r="AE20" s="85"/>
      <c r="AF20" s="82"/>
      <c r="AG20" s="83"/>
      <c r="AH20" s="83"/>
      <c r="AI20" s="83"/>
      <c r="AJ20" s="85"/>
    </row>
    <row r="21" spans="2:36" x14ac:dyDescent="0.2">
      <c r="B21" s="82"/>
      <c r="C21" s="90" t="s">
        <v>110</v>
      </c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5"/>
      <c r="Q21" s="82"/>
      <c r="R21" s="83"/>
      <c r="S21" s="83"/>
      <c r="T21" s="83"/>
      <c r="U21" s="85"/>
      <c r="V21" s="82"/>
      <c r="W21" s="83"/>
      <c r="X21" s="83"/>
      <c r="Y21" s="83"/>
      <c r="Z21" s="85"/>
      <c r="AA21" s="82"/>
      <c r="AB21" s="83"/>
      <c r="AC21" s="83"/>
      <c r="AD21" s="83"/>
      <c r="AE21" s="85"/>
      <c r="AF21" s="82"/>
      <c r="AG21" s="83"/>
      <c r="AH21" s="83"/>
      <c r="AI21" s="83"/>
      <c r="AJ21" s="85"/>
    </row>
    <row r="22" spans="2:36" x14ac:dyDescent="0.2">
      <c r="B22" s="82"/>
      <c r="C22" s="90" t="s">
        <v>110</v>
      </c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5"/>
      <c r="Q22" s="82"/>
      <c r="R22" s="83"/>
      <c r="S22" s="83"/>
      <c r="T22" s="83"/>
      <c r="U22" s="85"/>
      <c r="V22" s="82"/>
      <c r="W22" s="83"/>
      <c r="X22" s="83"/>
      <c r="Y22" s="83"/>
      <c r="Z22" s="85"/>
      <c r="AA22" s="82"/>
      <c r="AB22" s="83"/>
      <c r="AC22" s="83"/>
      <c r="AD22" s="83"/>
      <c r="AE22" s="85"/>
      <c r="AF22" s="82"/>
      <c r="AG22" s="83"/>
      <c r="AH22" s="83"/>
      <c r="AI22" s="83"/>
      <c r="AJ22" s="85"/>
    </row>
    <row r="23" spans="2:36" x14ac:dyDescent="0.2">
      <c r="B23" s="82"/>
      <c r="C23" s="90" t="s">
        <v>118</v>
      </c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5"/>
      <c r="Q23" s="82"/>
      <c r="R23" s="83"/>
      <c r="S23" s="83"/>
      <c r="T23" s="83"/>
      <c r="U23" s="85"/>
      <c r="V23" s="82"/>
      <c r="W23" s="83"/>
      <c r="X23" s="83"/>
      <c r="Y23" s="83"/>
      <c r="Z23" s="85"/>
      <c r="AA23" s="82"/>
      <c r="AB23" s="83"/>
      <c r="AC23" s="83"/>
      <c r="AD23" s="83"/>
      <c r="AE23" s="85"/>
      <c r="AF23" s="82"/>
      <c r="AG23" s="83"/>
      <c r="AH23" s="83"/>
      <c r="AI23" s="83"/>
      <c r="AJ23" s="85"/>
    </row>
    <row r="24" spans="2:36" x14ac:dyDescent="0.2">
      <c r="B24" s="82"/>
      <c r="C24" s="83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5"/>
      <c r="Q24" s="82"/>
      <c r="R24" s="83"/>
      <c r="S24" s="83"/>
      <c r="T24" s="83"/>
      <c r="U24" s="85"/>
      <c r="V24" s="82"/>
      <c r="W24" s="83"/>
      <c r="X24" s="83"/>
      <c r="Y24" s="83"/>
      <c r="Z24" s="85"/>
      <c r="AA24" s="82"/>
      <c r="AB24" s="83"/>
      <c r="AC24" s="83"/>
      <c r="AD24" s="83"/>
      <c r="AE24" s="85"/>
      <c r="AF24" s="82"/>
      <c r="AG24" s="83"/>
      <c r="AH24" s="83"/>
      <c r="AI24" s="83"/>
      <c r="AJ24" s="85"/>
    </row>
    <row r="25" spans="2:36" x14ac:dyDescent="0.2">
      <c r="B25" s="86" t="s">
        <v>79</v>
      </c>
      <c r="C25" s="83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5"/>
      <c r="Q25" s="82"/>
      <c r="R25" s="83"/>
      <c r="S25" s="83"/>
      <c r="T25" s="83"/>
      <c r="U25" s="85"/>
      <c r="V25" s="82"/>
      <c r="W25" s="83"/>
      <c r="X25" s="83"/>
      <c r="Y25" s="83"/>
      <c r="Z25" s="85"/>
      <c r="AA25" s="82"/>
      <c r="AB25" s="83"/>
      <c r="AC25" s="83"/>
      <c r="AD25" s="83"/>
      <c r="AE25" s="85"/>
      <c r="AF25" s="82"/>
      <c r="AG25" s="83"/>
      <c r="AH25" s="83"/>
      <c r="AI25" s="83"/>
      <c r="AJ25" s="85"/>
    </row>
    <row r="26" spans="2:36" x14ac:dyDescent="0.2">
      <c r="B26" s="82" t="s">
        <v>125</v>
      </c>
      <c r="C26" s="83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5"/>
      <c r="Q26" s="82"/>
      <c r="R26" s="83"/>
      <c r="S26" s="83"/>
      <c r="T26" s="83"/>
      <c r="U26" s="85"/>
      <c r="V26" s="82"/>
      <c r="W26" s="83"/>
      <c r="X26" s="83"/>
      <c r="Y26" s="83"/>
      <c r="Z26" s="85"/>
      <c r="AA26" s="82"/>
      <c r="AB26" s="83"/>
      <c r="AC26" s="83"/>
      <c r="AD26" s="83"/>
      <c r="AE26" s="85"/>
      <c r="AF26" s="82"/>
      <c r="AG26" s="83"/>
      <c r="AH26" s="83"/>
      <c r="AI26" s="83"/>
      <c r="AJ26" s="85"/>
    </row>
    <row r="27" spans="2:36" x14ac:dyDescent="0.2">
      <c r="B27" s="82"/>
      <c r="C27" s="90" t="s">
        <v>126</v>
      </c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5"/>
      <c r="Q27" s="82"/>
      <c r="R27" s="83"/>
      <c r="S27" s="83"/>
      <c r="T27" s="83"/>
      <c r="U27" s="85"/>
      <c r="V27" s="82"/>
      <c r="W27" s="83"/>
      <c r="X27" s="83"/>
      <c r="Y27" s="83"/>
      <c r="Z27" s="85"/>
      <c r="AA27" s="82"/>
      <c r="AB27" s="83"/>
      <c r="AC27" s="83"/>
      <c r="AD27" s="83"/>
      <c r="AE27" s="85"/>
      <c r="AF27" s="82"/>
      <c r="AG27" s="83"/>
      <c r="AH27" s="83"/>
      <c r="AI27" s="83"/>
      <c r="AJ27" s="85"/>
    </row>
    <row r="28" spans="2:36" x14ac:dyDescent="0.2">
      <c r="B28" s="82"/>
      <c r="C28" s="90" t="s">
        <v>103</v>
      </c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5"/>
      <c r="Q28" s="82"/>
      <c r="R28" s="83"/>
      <c r="S28" s="83"/>
      <c r="T28" s="83"/>
      <c r="U28" s="85"/>
      <c r="V28" s="82"/>
      <c r="W28" s="83"/>
      <c r="X28" s="83"/>
      <c r="Y28" s="83"/>
      <c r="Z28" s="85"/>
      <c r="AA28" s="82"/>
      <c r="AB28" s="83"/>
      <c r="AC28" s="83"/>
      <c r="AD28" s="83"/>
      <c r="AE28" s="85"/>
      <c r="AF28" s="82"/>
      <c r="AG28" s="83"/>
      <c r="AH28" s="83"/>
      <c r="AI28" s="83"/>
      <c r="AJ28" s="85"/>
    </row>
    <row r="29" spans="2:36" x14ac:dyDescent="0.2">
      <c r="B29" s="82"/>
      <c r="C29" s="90" t="s">
        <v>110</v>
      </c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5"/>
      <c r="Q29" s="82"/>
      <c r="R29" s="83"/>
      <c r="S29" s="83"/>
      <c r="T29" s="83"/>
      <c r="U29" s="85"/>
      <c r="V29" s="82"/>
      <c r="W29" s="83"/>
      <c r="X29" s="83"/>
      <c r="Y29" s="83"/>
      <c r="Z29" s="85"/>
      <c r="AA29" s="82"/>
      <c r="AB29" s="83"/>
      <c r="AC29" s="83"/>
      <c r="AD29" s="83"/>
      <c r="AE29" s="85"/>
      <c r="AF29" s="82"/>
      <c r="AG29" s="83"/>
      <c r="AH29" s="83"/>
      <c r="AI29" s="83"/>
      <c r="AJ29" s="85"/>
    </row>
    <row r="30" spans="2:36" x14ac:dyDescent="0.2">
      <c r="B30" s="82"/>
      <c r="C30" s="90" t="s">
        <v>110</v>
      </c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5"/>
      <c r="Q30" s="82"/>
      <c r="R30" s="83"/>
      <c r="S30" s="83"/>
      <c r="T30" s="83"/>
      <c r="U30" s="85"/>
      <c r="V30" s="82"/>
      <c r="W30" s="83"/>
      <c r="X30" s="83"/>
      <c r="Y30" s="83"/>
      <c r="Z30" s="85"/>
      <c r="AA30" s="82"/>
      <c r="AB30" s="83"/>
      <c r="AC30" s="83"/>
      <c r="AD30" s="83"/>
      <c r="AE30" s="85"/>
      <c r="AF30" s="82"/>
      <c r="AG30" s="83"/>
      <c r="AH30" s="83"/>
      <c r="AI30" s="83"/>
      <c r="AJ30" s="85"/>
    </row>
    <row r="31" spans="2:36" x14ac:dyDescent="0.2">
      <c r="B31" s="82"/>
      <c r="C31" s="90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5"/>
      <c r="Q31" s="82"/>
      <c r="R31" s="83"/>
      <c r="S31" s="83"/>
      <c r="T31" s="83"/>
      <c r="U31" s="85"/>
      <c r="V31" s="82"/>
      <c r="W31" s="83"/>
      <c r="X31" s="83"/>
      <c r="Y31" s="83"/>
      <c r="Z31" s="85"/>
      <c r="AA31" s="82"/>
      <c r="AB31" s="83"/>
      <c r="AC31" s="83"/>
      <c r="AD31" s="83"/>
      <c r="AE31" s="85"/>
      <c r="AF31" s="82"/>
      <c r="AG31" s="83"/>
      <c r="AH31" s="83"/>
      <c r="AI31" s="83"/>
      <c r="AJ31" s="85"/>
    </row>
    <row r="32" spans="2:36" x14ac:dyDescent="0.2">
      <c r="B32" s="82"/>
      <c r="C32" s="90" t="s">
        <v>118</v>
      </c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5"/>
      <c r="Q32" s="82"/>
      <c r="R32" s="83"/>
      <c r="S32" s="83"/>
      <c r="T32" s="83"/>
      <c r="U32" s="85"/>
      <c r="V32" s="82"/>
      <c r="W32" s="83"/>
      <c r="X32" s="83"/>
      <c r="Y32" s="83"/>
      <c r="Z32" s="85"/>
      <c r="AA32" s="82"/>
      <c r="AB32" s="83"/>
      <c r="AC32" s="83"/>
      <c r="AD32" s="83"/>
      <c r="AE32" s="85"/>
      <c r="AF32" s="82"/>
      <c r="AG32" s="83"/>
      <c r="AH32" s="83"/>
      <c r="AI32" s="83"/>
      <c r="AJ32" s="85"/>
    </row>
    <row r="33" spans="2:36" x14ac:dyDescent="0.2">
      <c r="B33" s="82"/>
      <c r="C33" s="90"/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5"/>
      <c r="Q33" s="82"/>
      <c r="R33" s="83"/>
      <c r="S33" s="83"/>
      <c r="T33" s="83"/>
      <c r="U33" s="85"/>
      <c r="V33" s="82"/>
      <c r="W33" s="83"/>
      <c r="X33" s="83"/>
      <c r="Y33" s="83"/>
      <c r="Z33" s="85"/>
      <c r="AA33" s="82"/>
      <c r="AB33" s="83"/>
      <c r="AC33" s="83"/>
      <c r="AD33" s="83"/>
      <c r="AE33" s="85"/>
      <c r="AF33" s="82"/>
      <c r="AG33" s="83"/>
      <c r="AH33" s="83"/>
      <c r="AI33" s="83"/>
      <c r="AJ33" s="85"/>
    </row>
    <row r="34" spans="2:36" x14ac:dyDescent="0.2">
      <c r="B34" s="82"/>
      <c r="C34" s="83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5"/>
      <c r="Q34" s="82"/>
      <c r="R34" s="83"/>
      <c r="S34" s="83"/>
      <c r="T34" s="83"/>
      <c r="U34" s="85"/>
      <c r="V34" s="82"/>
      <c r="W34" s="83"/>
      <c r="X34" s="83"/>
      <c r="Y34" s="83"/>
      <c r="Z34" s="85"/>
      <c r="AA34" s="82"/>
      <c r="AB34" s="83"/>
      <c r="AC34" s="83"/>
      <c r="AD34" s="83"/>
      <c r="AE34" s="85"/>
      <c r="AF34" s="82"/>
      <c r="AG34" s="83"/>
      <c r="AH34" s="83"/>
      <c r="AI34" s="83"/>
      <c r="AJ34" s="85"/>
    </row>
    <row r="35" spans="2:36" x14ac:dyDescent="0.2">
      <c r="B35" s="238" t="s">
        <v>123</v>
      </c>
      <c r="C35" s="239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91"/>
      <c r="R35" s="94"/>
      <c r="S35" s="94"/>
      <c r="T35" s="94"/>
      <c r="U35" s="95"/>
      <c r="V35" s="91"/>
      <c r="W35" s="94"/>
      <c r="X35" s="94"/>
      <c r="Y35" s="94"/>
      <c r="Z35" s="95"/>
      <c r="AA35" s="91"/>
      <c r="AB35" s="94"/>
      <c r="AC35" s="94"/>
      <c r="AD35" s="94"/>
      <c r="AE35" s="95"/>
      <c r="AF35" s="91"/>
      <c r="AG35" s="94"/>
      <c r="AH35" s="94"/>
      <c r="AI35" s="94"/>
      <c r="AJ35" s="95"/>
    </row>
    <row r="36" spans="2:36" x14ac:dyDescent="0.2">
      <c r="B36" s="76"/>
      <c r="C36" s="107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97"/>
      <c r="S36" s="97"/>
      <c r="T36" s="97"/>
      <c r="U36" s="97"/>
      <c r="V36" s="216"/>
      <c r="W36" s="97"/>
      <c r="X36" s="97"/>
      <c r="Y36" s="97"/>
      <c r="Z36" s="98"/>
      <c r="AA36" s="216"/>
      <c r="AB36" s="97"/>
      <c r="AC36" s="97"/>
      <c r="AD36" s="97"/>
      <c r="AE36" s="98"/>
      <c r="AF36" s="216"/>
      <c r="AG36" s="97"/>
      <c r="AH36" s="97"/>
      <c r="AI36" s="97"/>
      <c r="AJ36" s="98"/>
    </row>
    <row r="37" spans="2:36" x14ac:dyDescent="0.2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</row>
    <row r="38" spans="2:36" x14ac:dyDescent="0.2">
      <c r="B38" s="82"/>
      <c r="C38" s="83" t="s">
        <v>112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 t="s">
        <v>113</v>
      </c>
      <c r="AG38" s="83"/>
      <c r="AH38" s="83"/>
      <c r="AI38" s="83"/>
      <c r="AJ38" s="85"/>
    </row>
    <row r="39" spans="2:36" x14ac:dyDescent="0.2"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5"/>
    </row>
    <row r="40" spans="2:36" x14ac:dyDescent="0.2">
      <c r="B40" s="82"/>
      <c r="C40" s="235"/>
      <c r="D40" s="235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235"/>
      <c r="AH40" s="235"/>
      <c r="AI40" s="235"/>
      <c r="AJ40" s="85"/>
    </row>
    <row r="41" spans="2:36" x14ac:dyDescent="0.2">
      <c r="B41" s="82"/>
      <c r="C41" s="233" t="s">
        <v>114</v>
      </c>
      <c r="D41" s="23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358" t="s">
        <v>114</v>
      </c>
      <c r="AH41" s="358"/>
      <c r="AI41" s="358"/>
      <c r="AJ41" s="101"/>
    </row>
    <row r="42" spans="2:36" x14ac:dyDescent="0.2">
      <c r="B42" s="82"/>
      <c r="C42" s="233" t="s">
        <v>635</v>
      </c>
      <c r="D42" s="23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233" t="s">
        <v>117</v>
      </c>
      <c r="AH42" s="233"/>
      <c r="AI42" s="233"/>
      <c r="AJ42" s="85"/>
    </row>
    <row r="43" spans="2:36" x14ac:dyDescent="0.2">
      <c r="B43" s="82"/>
      <c r="C43" s="218"/>
      <c r="D43" s="218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218"/>
      <c r="S43" s="218"/>
      <c r="T43" s="218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5"/>
    </row>
    <row r="44" spans="2:36" x14ac:dyDescent="0.2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5"/>
    </row>
    <row r="45" spans="2:36" x14ac:dyDescent="0.2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</row>
  </sheetData>
  <mergeCells count="12">
    <mergeCell ref="C40:D40"/>
    <mergeCell ref="AG40:AI40"/>
    <mergeCell ref="C41:D41"/>
    <mergeCell ref="C42:D42"/>
    <mergeCell ref="AG42:AI42"/>
    <mergeCell ref="AA10:AE10"/>
    <mergeCell ref="AF10:AJ10"/>
    <mergeCell ref="V10:Z10"/>
    <mergeCell ref="B11:C11"/>
    <mergeCell ref="B35:C35"/>
    <mergeCell ref="D10:P10"/>
    <mergeCell ref="Q10:U10"/>
  </mergeCells>
  <pageMargins left="0.7" right="0.7" top="0.75" bottom="0.75" header="0.3" footer="0.3"/>
  <pageSetup paperSize="14" scale="57" fitToHeight="0" orientation="landscape" r:id="rId1"/>
  <headerFooter>
    <oddHeader>&amp;RAnnex 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new rev form Existing</vt:lpstr>
      <vt:lpstr>new rev form KI</vt:lpstr>
      <vt:lpstr>SEAPORT</vt:lpstr>
      <vt:lpstr>TFCD</vt:lpstr>
      <vt:lpstr>AIRPORT</vt:lpstr>
      <vt:lpstr>BUSS. GRP.</vt:lpstr>
      <vt:lpstr>LADD</vt:lpstr>
      <vt:lpstr>TOURISM</vt:lpstr>
      <vt:lpstr>OTHER DEPARTMENT</vt:lpstr>
      <vt:lpstr>list of SBMA Revenue Sources</vt:lpstr>
      <vt:lpstr>AIRPORT!Print_Area</vt:lpstr>
      <vt:lpstr>'BUSS. GRP.'!Print_Area</vt:lpstr>
      <vt:lpstr>LADD!Print_Area</vt:lpstr>
      <vt:lpstr>'OTHER DEPARTMENT'!Print_Area</vt:lpstr>
      <vt:lpstr>SEAPORT!Print_Area</vt:lpstr>
      <vt:lpstr>TFCD!Print_Area</vt:lpstr>
      <vt:lpstr>TOURISM!Print_Area</vt:lpstr>
      <vt:lpstr>AIRPORT!Print_Titles</vt:lpstr>
      <vt:lpstr>'BUSS. GRP.'!Print_Titles</vt:lpstr>
      <vt:lpstr>SEAPORT!Print_Titles</vt:lpstr>
      <vt:lpstr>TFCD!Print_Titles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V. Magno</dc:creator>
  <cp:lastModifiedBy>Carlo S. Mallari</cp:lastModifiedBy>
  <cp:lastPrinted>2021-02-15T04:56:55Z</cp:lastPrinted>
  <dcterms:created xsi:type="dcterms:W3CDTF">2018-04-19T05:57:35Z</dcterms:created>
  <dcterms:modified xsi:type="dcterms:W3CDTF">2022-02-23T02:00:09Z</dcterms:modified>
</cp:coreProperties>
</file>